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exasrebuilds-my.sharepoint.com/personal/michelle_espermartin_glo_recovery_texas_gov/Documents/Documents/DRRP Files/"/>
    </mc:Choice>
  </mc:AlternateContent>
  <xr:revisionPtr revIDLastSave="0" documentId="8_{DA4A3BD9-3719-42ED-8AEC-15ED0DAA40DE}" xr6:coauthVersionLast="47" xr6:coauthVersionMax="47" xr10:uidLastSave="{00000000-0000-0000-0000-000000000000}"/>
  <workbookProtection workbookAlgorithmName="SHA-512" workbookHashValue="Cf5NUtQS7b15QIqJe7LBZEyUo4PnZk1GJeSlAKMaOLL2C7gLLHc2FtCewAG2iAqOqm4GKHiSEyTBJNUxKhw6gQ==" workbookSaltValue="7fLcHFQwcpfuN28bJmd9lw==" workbookSpinCount="100000" lockStructure="1"/>
  <bookViews>
    <workbookView xWindow="-110" yWindow="-110" windowWidth="19420" windowHeight="10420" xr2:uid="{00000000-000D-0000-FFFF-FFFF00000000}"/>
  </bookViews>
  <sheets>
    <sheet name="Survey Questionnaire" sheetId="2" r:id="rId1"/>
    <sheet name="LIMITS_COUNTYLEVEL" sheetId="1" state="hidden" r:id="rId2"/>
    <sheet name="Poverty Levels" sheetId="3" state="hidden" r:id="rId3"/>
  </sheets>
  <externalReferences>
    <externalReference r:id="rId4"/>
  </externalReferences>
  <definedNames>
    <definedName name="_xlnm._FilterDatabase" localSheetId="1" hidden="1">LIMITS_COUNTYLEVEL!$B$1:$S$255</definedName>
    <definedName name="county">[1]dataTable!$A$2:$A$256</definedName>
    <definedName name="LIMITS_COUNTYLEVEL">LIMITS_COUNTYLEVEL!$B$1:$S$255</definedName>
    <definedName name="Poverty1">#REF!</definedName>
    <definedName name="Poverty10">#REF!</definedName>
    <definedName name="Poverty11">#REF!</definedName>
    <definedName name="Poverty12">#REF!</definedName>
    <definedName name="Poverty2">#REF!</definedName>
    <definedName name="Poverty3">#REF!</definedName>
    <definedName name="poverty4">#REF!</definedName>
    <definedName name="Poverty5">#REF!</definedName>
    <definedName name="Poverty6">#REF!</definedName>
    <definedName name="Poverty7">#REF!</definedName>
    <definedName name="Poverty8">#REF!</definedName>
    <definedName name="Poverty9">#REF!</definedName>
    <definedName name="_xlnm.Print_Area" localSheetId="0">'Survey Questionnaire'!$A$1:$M$57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2" l="1"/>
  <c r="L27" i="2"/>
  <c r="K27" i="2"/>
  <c r="J27" i="2"/>
  <c r="I27" i="2"/>
  <c r="H27" i="2"/>
  <c r="G27" i="2"/>
  <c r="F27" i="2"/>
  <c r="E27" i="2"/>
  <c r="D27" i="2"/>
  <c r="C27" i="2"/>
  <c r="B27" i="2"/>
  <c r="AL255" i="1" l="1"/>
  <c r="AM255" i="1" s="1"/>
  <c r="AK255" i="1"/>
  <c r="AJ255" i="1"/>
  <c r="Y255" i="1"/>
  <c r="X255" i="1"/>
  <c r="O255" i="1"/>
  <c r="N255" i="1"/>
  <c r="M255" i="1"/>
  <c r="L255" i="1"/>
  <c r="AK254" i="1"/>
  <c r="AJ254" i="1"/>
  <c r="AL254" i="1" s="1"/>
  <c r="AM254" i="1" s="1"/>
  <c r="Z254" i="1"/>
  <c r="AA254" i="1" s="1"/>
  <c r="Y254" i="1"/>
  <c r="X254" i="1"/>
  <c r="M254" i="1"/>
  <c r="N254" i="1" s="1"/>
  <c r="O254" i="1" s="1"/>
  <c r="L254" i="1"/>
  <c r="AM253" i="1"/>
  <c r="AL253" i="1"/>
  <c r="AK253" i="1"/>
  <c r="AJ253" i="1"/>
  <c r="Y253" i="1"/>
  <c r="X253" i="1"/>
  <c r="Z253" i="1" s="1"/>
  <c r="AA253" i="1" s="1"/>
  <c r="O253" i="1"/>
  <c r="N253" i="1"/>
  <c r="M253" i="1"/>
  <c r="L253" i="1"/>
  <c r="AK252" i="1"/>
  <c r="AL252" i="1" s="1"/>
  <c r="AM252" i="1" s="1"/>
  <c r="AJ252" i="1"/>
  <c r="Z252" i="1"/>
  <c r="AA252" i="1" s="1"/>
  <c r="Y252" i="1"/>
  <c r="X252" i="1"/>
  <c r="N252" i="1"/>
  <c r="O252" i="1" s="1"/>
  <c r="M252" i="1"/>
  <c r="L252" i="1"/>
  <c r="AL251" i="1"/>
  <c r="AM251" i="1" s="1"/>
  <c r="AK251" i="1"/>
  <c r="AJ251" i="1"/>
  <c r="Z251" i="1"/>
  <c r="AA251" i="1" s="1"/>
  <c r="Y251" i="1"/>
  <c r="X251" i="1"/>
  <c r="O251" i="1"/>
  <c r="N251" i="1"/>
  <c r="M251" i="1"/>
  <c r="L251" i="1"/>
  <c r="AK250" i="1"/>
  <c r="AL250" i="1" s="1"/>
  <c r="AM250" i="1" s="1"/>
  <c r="AJ250" i="1"/>
  <c r="Z250" i="1"/>
  <c r="AA250" i="1" s="1"/>
  <c r="Y250" i="1"/>
  <c r="X250" i="1"/>
  <c r="M250" i="1"/>
  <c r="L250" i="1"/>
  <c r="AM249" i="1"/>
  <c r="AL249" i="1"/>
  <c r="AK249" i="1"/>
  <c r="AJ249" i="1"/>
  <c r="Y249" i="1"/>
  <c r="Z249" i="1" s="1"/>
  <c r="AA249" i="1" s="1"/>
  <c r="X249" i="1"/>
  <c r="N249" i="1"/>
  <c r="O249" i="1" s="1"/>
  <c r="M249" i="1"/>
  <c r="L249" i="1"/>
  <c r="AK248" i="1"/>
  <c r="AJ248" i="1"/>
  <c r="Z248" i="1"/>
  <c r="AA248" i="1" s="1"/>
  <c r="Y248" i="1"/>
  <c r="X248" i="1"/>
  <c r="M248" i="1"/>
  <c r="L248" i="1"/>
  <c r="N248" i="1" s="1"/>
  <c r="O248" i="1" s="1"/>
  <c r="AL247" i="1"/>
  <c r="AM247" i="1" s="1"/>
  <c r="AK247" i="1"/>
  <c r="AJ247" i="1"/>
  <c r="Y247" i="1"/>
  <c r="Z247" i="1" s="1"/>
  <c r="AA247" i="1" s="1"/>
  <c r="X247" i="1"/>
  <c r="N247" i="1"/>
  <c r="O247" i="1" s="1"/>
  <c r="M247" i="1"/>
  <c r="L247" i="1"/>
  <c r="AL246" i="1"/>
  <c r="AM246" i="1" s="1"/>
  <c r="AK246" i="1"/>
  <c r="AJ246" i="1"/>
  <c r="Z246" i="1"/>
  <c r="AA246" i="1" s="1"/>
  <c r="Y246" i="1"/>
  <c r="X246" i="1"/>
  <c r="M246" i="1"/>
  <c r="N246" i="1" s="1"/>
  <c r="O246" i="1" s="1"/>
  <c r="L246" i="1"/>
  <c r="AM245" i="1"/>
  <c r="AL245" i="1"/>
  <c r="AK245" i="1"/>
  <c r="AJ245" i="1"/>
  <c r="Z245" i="1"/>
  <c r="AA245" i="1" s="1"/>
  <c r="Y245" i="1"/>
  <c r="X245" i="1"/>
  <c r="N245" i="1"/>
  <c r="O245" i="1" s="1"/>
  <c r="M245" i="1"/>
  <c r="L245" i="1"/>
  <c r="AK244" i="1"/>
  <c r="AJ244" i="1"/>
  <c r="AL244" i="1" s="1"/>
  <c r="AM244" i="1" s="1"/>
  <c r="AA244" i="1"/>
  <c r="Z244" i="1"/>
  <c r="Y244" i="1"/>
  <c r="X244" i="1"/>
  <c r="M244" i="1"/>
  <c r="N244" i="1" s="1"/>
  <c r="O244" i="1" s="1"/>
  <c r="L244" i="1"/>
  <c r="AM243" i="1"/>
  <c r="AL243" i="1"/>
  <c r="AK243" i="1"/>
  <c r="AJ243" i="1"/>
  <c r="Y243" i="1"/>
  <c r="X243" i="1"/>
  <c r="O243" i="1"/>
  <c r="N243" i="1"/>
  <c r="M243" i="1"/>
  <c r="L243" i="1"/>
  <c r="AK242" i="1"/>
  <c r="AJ242" i="1"/>
  <c r="AL242" i="1" s="1"/>
  <c r="AM242" i="1" s="1"/>
  <c r="Z242" i="1"/>
  <c r="AA242" i="1" s="1"/>
  <c r="Y242" i="1"/>
  <c r="X242" i="1"/>
  <c r="M242" i="1"/>
  <c r="N242" i="1" s="1"/>
  <c r="O242" i="1" s="1"/>
  <c r="L242" i="1"/>
  <c r="AL241" i="1"/>
  <c r="AM241" i="1" s="1"/>
  <c r="AK241" i="1"/>
  <c r="AJ241" i="1"/>
  <c r="Z241" i="1"/>
  <c r="AA241" i="1" s="1"/>
  <c r="Y241" i="1"/>
  <c r="X241" i="1"/>
  <c r="N241" i="1"/>
  <c r="O241" i="1" s="1"/>
  <c r="M241" i="1"/>
  <c r="L241" i="1"/>
  <c r="AK240" i="1"/>
  <c r="AL240" i="1" s="1"/>
  <c r="AM240" i="1" s="1"/>
  <c r="AJ240" i="1"/>
  <c r="AA240" i="1"/>
  <c r="Z240" i="1"/>
  <c r="Y240" i="1"/>
  <c r="X240" i="1"/>
  <c r="N240" i="1"/>
  <c r="O240" i="1" s="1"/>
  <c r="M240" i="1"/>
  <c r="L240" i="1"/>
  <c r="AL239" i="1"/>
  <c r="AM239" i="1" s="1"/>
  <c r="AK239" i="1"/>
  <c r="AJ239" i="1"/>
  <c r="Y239" i="1"/>
  <c r="Z239" i="1" s="1"/>
  <c r="AA239" i="1" s="1"/>
  <c r="X239" i="1"/>
  <c r="O239" i="1"/>
  <c r="N239" i="1"/>
  <c r="M239" i="1"/>
  <c r="L239" i="1"/>
  <c r="AK238" i="1"/>
  <c r="AJ238" i="1"/>
  <c r="AL238" i="1" s="1"/>
  <c r="AM238" i="1" s="1"/>
  <c r="Z238" i="1"/>
  <c r="AA238" i="1" s="1"/>
  <c r="Y238" i="1"/>
  <c r="X238" i="1"/>
  <c r="M238" i="1"/>
  <c r="L238" i="1"/>
  <c r="AL237" i="1"/>
  <c r="AM237" i="1" s="1"/>
  <c r="AK237" i="1"/>
  <c r="AJ237" i="1"/>
  <c r="Y237" i="1"/>
  <c r="X237" i="1"/>
  <c r="Z237" i="1" s="1"/>
  <c r="AA237" i="1" s="1"/>
  <c r="N237" i="1"/>
  <c r="O237" i="1" s="1"/>
  <c r="M237" i="1"/>
  <c r="L237" i="1"/>
  <c r="AK236" i="1"/>
  <c r="AL236" i="1" s="1"/>
  <c r="AM236" i="1" s="1"/>
  <c r="AJ236" i="1"/>
  <c r="Z236" i="1"/>
  <c r="AA236" i="1" s="1"/>
  <c r="Y236" i="1"/>
  <c r="X236" i="1"/>
  <c r="N236" i="1"/>
  <c r="O236" i="1" s="1"/>
  <c r="M236" i="1"/>
  <c r="L236" i="1"/>
  <c r="AL235" i="1"/>
  <c r="AM235" i="1" s="1"/>
  <c r="AK235" i="1"/>
  <c r="AJ235" i="1"/>
  <c r="Y235" i="1"/>
  <c r="Z235" i="1" s="1"/>
  <c r="AA235" i="1" s="1"/>
  <c r="X235" i="1"/>
  <c r="O235" i="1"/>
  <c r="N235" i="1"/>
  <c r="M235" i="1"/>
  <c r="L235" i="1"/>
  <c r="AL234" i="1"/>
  <c r="AM234" i="1" s="1"/>
  <c r="AK234" i="1"/>
  <c r="AJ234" i="1"/>
  <c r="Z234" i="1"/>
  <c r="AA234" i="1" s="1"/>
  <c r="Y234" i="1"/>
  <c r="X234" i="1"/>
  <c r="M234" i="1"/>
  <c r="N234" i="1" s="1"/>
  <c r="O234" i="1" s="1"/>
  <c r="L234" i="1"/>
  <c r="AM233" i="1"/>
  <c r="AL233" i="1"/>
  <c r="AK233" i="1"/>
  <c r="AJ233" i="1"/>
  <c r="Y233" i="1"/>
  <c r="Z233" i="1" s="1"/>
  <c r="AA233" i="1" s="1"/>
  <c r="X233" i="1"/>
  <c r="O233" i="1"/>
  <c r="N233" i="1"/>
  <c r="M233" i="1"/>
  <c r="L233" i="1"/>
  <c r="AK232" i="1"/>
  <c r="AJ232" i="1"/>
  <c r="Z232" i="1"/>
  <c r="AA232" i="1" s="1"/>
  <c r="Y232" i="1"/>
  <c r="X232" i="1"/>
  <c r="M232" i="1"/>
  <c r="L232" i="1"/>
  <c r="N232" i="1" s="1"/>
  <c r="O232" i="1" s="1"/>
  <c r="AL231" i="1"/>
  <c r="AM231" i="1" s="1"/>
  <c r="AK231" i="1"/>
  <c r="AJ231" i="1"/>
  <c r="Y231" i="1"/>
  <c r="Z231" i="1" s="1"/>
  <c r="AA231" i="1" s="1"/>
  <c r="X231" i="1"/>
  <c r="O231" i="1"/>
  <c r="N231" i="1"/>
  <c r="M231" i="1"/>
  <c r="L231" i="1"/>
  <c r="AL230" i="1"/>
  <c r="AM230" i="1" s="1"/>
  <c r="AK230" i="1"/>
  <c r="AJ230" i="1"/>
  <c r="Z230" i="1"/>
  <c r="AA230" i="1" s="1"/>
  <c r="Y230" i="1"/>
  <c r="X230" i="1"/>
  <c r="M230" i="1"/>
  <c r="N230" i="1" s="1"/>
  <c r="O230" i="1" s="1"/>
  <c r="L230" i="1"/>
  <c r="AM229" i="1"/>
  <c r="AL229" i="1"/>
  <c r="AK229" i="1"/>
  <c r="AJ229" i="1"/>
  <c r="Y229" i="1"/>
  <c r="X229" i="1"/>
  <c r="N229" i="1"/>
  <c r="O229" i="1" s="1"/>
  <c r="M229" i="1"/>
  <c r="L229" i="1"/>
  <c r="AK228" i="1"/>
  <c r="AL228" i="1" s="1"/>
  <c r="AM228" i="1" s="1"/>
  <c r="AJ228" i="1"/>
  <c r="AA228" i="1"/>
  <c r="Z228" i="1"/>
  <c r="Y228" i="1"/>
  <c r="X228" i="1"/>
  <c r="N228" i="1"/>
  <c r="O228" i="1" s="1"/>
  <c r="M228" i="1"/>
  <c r="L228" i="1"/>
  <c r="AL227" i="1"/>
  <c r="AM227" i="1" s="1"/>
  <c r="AK227" i="1"/>
  <c r="AJ227" i="1"/>
  <c r="Y227" i="1"/>
  <c r="X227" i="1"/>
  <c r="N227" i="1"/>
  <c r="O227" i="1" s="1"/>
  <c r="M227" i="1"/>
  <c r="L227" i="1"/>
  <c r="AK226" i="1"/>
  <c r="AJ226" i="1"/>
  <c r="AL226" i="1" s="1"/>
  <c r="AM226" i="1" s="1"/>
  <c r="Z226" i="1"/>
  <c r="AA226" i="1" s="1"/>
  <c r="Y226" i="1"/>
  <c r="X226" i="1"/>
  <c r="M226" i="1"/>
  <c r="N226" i="1" s="1"/>
  <c r="O226" i="1" s="1"/>
  <c r="L226" i="1"/>
  <c r="AM225" i="1"/>
  <c r="AL225" i="1"/>
  <c r="AK225" i="1"/>
  <c r="AJ225" i="1"/>
  <c r="Z225" i="1"/>
  <c r="AA225" i="1" s="1"/>
  <c r="Y225" i="1"/>
  <c r="X225" i="1"/>
  <c r="N225" i="1"/>
  <c r="O225" i="1" s="1"/>
  <c r="M225" i="1"/>
  <c r="L225" i="1"/>
  <c r="AK224" i="1"/>
  <c r="AL224" i="1" s="1"/>
  <c r="AM224" i="1" s="1"/>
  <c r="AJ224" i="1"/>
  <c r="AA224" i="1"/>
  <c r="Z224" i="1"/>
  <c r="Y224" i="1"/>
  <c r="X224" i="1"/>
  <c r="M224" i="1"/>
  <c r="N224" i="1" s="1"/>
  <c r="O224" i="1" s="1"/>
  <c r="L224" i="1"/>
  <c r="AL223" i="1"/>
  <c r="AM223" i="1" s="1"/>
  <c r="AK223" i="1"/>
  <c r="AJ223" i="1"/>
  <c r="Z223" i="1"/>
  <c r="AA223" i="1" s="1"/>
  <c r="Y223" i="1"/>
  <c r="X223" i="1"/>
  <c r="O223" i="1"/>
  <c r="N223" i="1"/>
  <c r="M223" i="1"/>
  <c r="L223" i="1"/>
  <c r="AK222" i="1"/>
  <c r="AL222" i="1" s="1"/>
  <c r="AM222" i="1" s="1"/>
  <c r="AJ222" i="1"/>
  <c r="AA222" i="1"/>
  <c r="Z222" i="1"/>
  <c r="Y222" i="1"/>
  <c r="X222" i="1"/>
  <c r="M222" i="1"/>
  <c r="N222" i="1" s="1"/>
  <c r="O222" i="1" s="1"/>
  <c r="L222" i="1"/>
  <c r="AM221" i="1"/>
  <c r="AL221" i="1"/>
  <c r="AK221" i="1"/>
  <c r="AJ221" i="1"/>
  <c r="Y221" i="1"/>
  <c r="X221" i="1"/>
  <c r="Z221" i="1" s="1"/>
  <c r="AA221" i="1" s="1"/>
  <c r="O221" i="1"/>
  <c r="N221" i="1"/>
  <c r="M221" i="1"/>
  <c r="L221" i="1"/>
  <c r="AK220" i="1"/>
  <c r="AL220" i="1" s="1"/>
  <c r="AM220" i="1" s="1"/>
  <c r="AJ220" i="1"/>
  <c r="AA220" i="1"/>
  <c r="Z220" i="1"/>
  <c r="Y220" i="1"/>
  <c r="X220" i="1"/>
  <c r="N220" i="1"/>
  <c r="O220" i="1" s="1"/>
  <c r="M220" i="1"/>
  <c r="L220" i="1"/>
  <c r="AL219" i="1"/>
  <c r="AM219" i="1" s="1"/>
  <c r="AK219" i="1"/>
  <c r="AJ219" i="1"/>
  <c r="Z219" i="1"/>
  <c r="AA219" i="1" s="1"/>
  <c r="Y219" i="1"/>
  <c r="X219" i="1"/>
  <c r="O219" i="1"/>
  <c r="N219" i="1"/>
  <c r="M219" i="1"/>
  <c r="L219" i="1"/>
  <c r="AK218" i="1"/>
  <c r="AL218" i="1" s="1"/>
  <c r="AM218" i="1" s="1"/>
  <c r="AJ218" i="1"/>
  <c r="Z218" i="1"/>
  <c r="AA218" i="1" s="1"/>
  <c r="Y218" i="1"/>
  <c r="X218" i="1"/>
  <c r="N218" i="1"/>
  <c r="O218" i="1" s="1"/>
  <c r="M218" i="1"/>
  <c r="L218" i="1"/>
  <c r="AM217" i="1"/>
  <c r="AL217" i="1"/>
  <c r="AK217" i="1"/>
  <c r="AJ217" i="1"/>
  <c r="Z217" i="1"/>
  <c r="AA217" i="1" s="1"/>
  <c r="Y217" i="1"/>
  <c r="X217" i="1"/>
  <c r="N217" i="1"/>
  <c r="O217" i="1" s="1"/>
  <c r="M217" i="1"/>
  <c r="L217" i="1"/>
  <c r="AK216" i="1"/>
  <c r="AL216" i="1" s="1"/>
  <c r="AM216" i="1" s="1"/>
  <c r="AJ216" i="1"/>
  <c r="AA216" i="1"/>
  <c r="Z216" i="1"/>
  <c r="Y216" i="1"/>
  <c r="X216" i="1"/>
  <c r="M216" i="1"/>
  <c r="L216" i="1"/>
  <c r="N216" i="1" s="1"/>
  <c r="O216" i="1" s="1"/>
  <c r="AM215" i="1"/>
  <c r="AL215" i="1"/>
  <c r="AK215" i="1"/>
  <c r="AJ215" i="1"/>
  <c r="Y215" i="1"/>
  <c r="Z215" i="1" s="1"/>
  <c r="AA215" i="1" s="1"/>
  <c r="X215" i="1"/>
  <c r="N215" i="1"/>
  <c r="O215" i="1" s="1"/>
  <c r="M215" i="1"/>
  <c r="L215" i="1"/>
  <c r="AL214" i="1"/>
  <c r="AM214" i="1" s="1"/>
  <c r="AK214" i="1"/>
  <c r="AJ214" i="1"/>
  <c r="Z214" i="1"/>
  <c r="AA214" i="1" s="1"/>
  <c r="Y214" i="1"/>
  <c r="X214" i="1"/>
  <c r="M214" i="1"/>
  <c r="N214" i="1" s="1"/>
  <c r="O214" i="1" s="1"/>
  <c r="L214" i="1"/>
  <c r="AM213" i="1"/>
  <c r="AL213" i="1"/>
  <c r="AK213" i="1"/>
  <c r="AJ213" i="1"/>
  <c r="Y213" i="1"/>
  <c r="X213" i="1"/>
  <c r="N213" i="1"/>
  <c r="O213" i="1" s="1"/>
  <c r="M213" i="1"/>
  <c r="L213" i="1"/>
  <c r="AK212" i="1"/>
  <c r="AJ212" i="1"/>
  <c r="AL212" i="1" s="1"/>
  <c r="AM212" i="1" s="1"/>
  <c r="AA212" i="1"/>
  <c r="Z212" i="1"/>
  <c r="Y212" i="1"/>
  <c r="X212" i="1"/>
  <c r="M212" i="1"/>
  <c r="N212" i="1" s="1"/>
  <c r="O212" i="1" s="1"/>
  <c r="L212" i="1"/>
  <c r="AL211" i="1"/>
  <c r="AM211" i="1" s="1"/>
  <c r="AK211" i="1"/>
  <c r="AJ211" i="1"/>
  <c r="Y211" i="1"/>
  <c r="Z211" i="1" s="1"/>
  <c r="AA211" i="1" s="1"/>
  <c r="X211" i="1"/>
  <c r="O211" i="1"/>
  <c r="N211" i="1"/>
  <c r="M211" i="1"/>
  <c r="L211" i="1"/>
  <c r="AK210" i="1"/>
  <c r="AJ210" i="1"/>
  <c r="AL210" i="1" s="1"/>
  <c r="AM210" i="1" s="1"/>
  <c r="AA210" i="1"/>
  <c r="Z210" i="1"/>
  <c r="Y210" i="1"/>
  <c r="X210" i="1"/>
  <c r="M210" i="1"/>
  <c r="N210" i="1" s="1"/>
  <c r="O210" i="1" s="1"/>
  <c r="L210" i="1"/>
  <c r="AL209" i="1"/>
  <c r="AM209" i="1" s="1"/>
  <c r="AK209" i="1"/>
  <c r="AJ209" i="1"/>
  <c r="Z209" i="1"/>
  <c r="AA209" i="1" s="1"/>
  <c r="Y209" i="1"/>
  <c r="X209" i="1"/>
  <c r="N209" i="1"/>
  <c r="O209" i="1" s="1"/>
  <c r="M209" i="1"/>
  <c r="L209" i="1"/>
  <c r="AL208" i="1"/>
  <c r="AM208" i="1" s="1"/>
  <c r="AK208" i="1"/>
  <c r="AJ208" i="1"/>
  <c r="AA208" i="1"/>
  <c r="Z208" i="1"/>
  <c r="Y208" i="1"/>
  <c r="X208" i="1"/>
  <c r="M208" i="1"/>
  <c r="N208" i="1" s="1"/>
  <c r="O208" i="1" s="1"/>
  <c r="L208" i="1"/>
  <c r="AL207" i="1"/>
  <c r="AM207" i="1" s="1"/>
  <c r="AK207" i="1"/>
  <c r="AJ207" i="1"/>
  <c r="Y207" i="1"/>
  <c r="Z207" i="1" s="1"/>
  <c r="AA207" i="1" s="1"/>
  <c r="X207" i="1"/>
  <c r="O207" i="1"/>
  <c r="N207" i="1"/>
  <c r="M207" i="1"/>
  <c r="L207" i="1"/>
  <c r="AK206" i="1"/>
  <c r="AL206" i="1" s="1"/>
  <c r="AM206" i="1" s="1"/>
  <c r="AJ206" i="1"/>
  <c r="Z206" i="1"/>
  <c r="AA206" i="1" s="1"/>
  <c r="Y206" i="1"/>
  <c r="X206" i="1"/>
  <c r="M206" i="1"/>
  <c r="L206" i="1"/>
  <c r="AM205" i="1"/>
  <c r="AL205" i="1"/>
  <c r="AK205" i="1"/>
  <c r="AJ205" i="1"/>
  <c r="Y205" i="1"/>
  <c r="X205" i="1"/>
  <c r="Z205" i="1" s="1"/>
  <c r="AA205" i="1" s="1"/>
  <c r="N205" i="1"/>
  <c r="O205" i="1" s="1"/>
  <c r="M205" i="1"/>
  <c r="L205" i="1"/>
  <c r="AK204" i="1"/>
  <c r="AL204" i="1" s="1"/>
  <c r="AM204" i="1" s="1"/>
  <c r="AJ204" i="1"/>
  <c r="Z204" i="1"/>
  <c r="AA204" i="1" s="1"/>
  <c r="Y204" i="1"/>
  <c r="X204" i="1"/>
  <c r="N204" i="1"/>
  <c r="O204" i="1" s="1"/>
  <c r="M204" i="1"/>
  <c r="L204" i="1"/>
  <c r="AL203" i="1"/>
  <c r="AM203" i="1" s="1"/>
  <c r="AK203" i="1"/>
  <c r="AJ203" i="1"/>
  <c r="Y203" i="1"/>
  <c r="Z203" i="1" s="1"/>
  <c r="AA203" i="1" s="1"/>
  <c r="X203" i="1"/>
  <c r="O203" i="1"/>
  <c r="N203" i="1"/>
  <c r="M203" i="1"/>
  <c r="L203" i="1"/>
  <c r="AL202" i="1"/>
  <c r="AM202" i="1" s="1"/>
  <c r="AK202" i="1"/>
  <c r="AJ202" i="1"/>
  <c r="Z202" i="1"/>
  <c r="AA202" i="1" s="1"/>
  <c r="Y202" i="1"/>
  <c r="X202" i="1"/>
  <c r="M202" i="1"/>
  <c r="L202" i="1"/>
  <c r="N202" i="1" s="1"/>
  <c r="O202" i="1" s="1"/>
  <c r="AM201" i="1"/>
  <c r="AL201" i="1"/>
  <c r="AK201" i="1"/>
  <c r="AJ201" i="1"/>
  <c r="Y201" i="1"/>
  <c r="Z201" i="1" s="1"/>
  <c r="AA201" i="1" s="1"/>
  <c r="X201" i="1"/>
  <c r="O201" i="1"/>
  <c r="N201" i="1"/>
  <c r="M201" i="1"/>
  <c r="L201" i="1"/>
  <c r="AK200" i="1"/>
  <c r="AJ200" i="1"/>
  <c r="AA200" i="1"/>
  <c r="Z200" i="1"/>
  <c r="Y200" i="1"/>
  <c r="X200" i="1"/>
  <c r="M200" i="1"/>
  <c r="L200" i="1"/>
  <c r="N200" i="1" s="1"/>
  <c r="O200" i="1" s="1"/>
  <c r="AL199" i="1"/>
  <c r="AM199" i="1" s="1"/>
  <c r="AK199" i="1"/>
  <c r="AJ199" i="1"/>
  <c r="Y199" i="1"/>
  <c r="Z199" i="1" s="1"/>
  <c r="AA199" i="1" s="1"/>
  <c r="X199" i="1"/>
  <c r="N199" i="1"/>
  <c r="O199" i="1" s="1"/>
  <c r="M199" i="1"/>
  <c r="L199" i="1"/>
  <c r="AM198" i="1"/>
  <c r="AK198" i="1"/>
  <c r="AL198" i="1" s="1"/>
  <c r="AJ198" i="1"/>
  <c r="Z198" i="1"/>
  <c r="AA198" i="1" s="1"/>
  <c r="Y198" i="1"/>
  <c r="X198" i="1"/>
  <c r="M198" i="1"/>
  <c r="N198" i="1" s="1"/>
  <c r="O198" i="1" s="1"/>
  <c r="L198" i="1"/>
  <c r="AM197" i="1"/>
  <c r="AL197" i="1"/>
  <c r="AK197" i="1"/>
  <c r="AJ197" i="1"/>
  <c r="AA197" i="1"/>
  <c r="Y197" i="1"/>
  <c r="Z197" i="1" s="1"/>
  <c r="X197" i="1"/>
  <c r="N197" i="1"/>
  <c r="O197" i="1" s="1"/>
  <c r="M197" i="1"/>
  <c r="L197" i="1"/>
  <c r="AM196" i="1"/>
  <c r="AK196" i="1"/>
  <c r="AL196" i="1" s="1"/>
  <c r="AJ196" i="1"/>
  <c r="AA196" i="1"/>
  <c r="Z196" i="1"/>
  <c r="Y196" i="1"/>
  <c r="X196" i="1"/>
  <c r="O196" i="1"/>
  <c r="M196" i="1"/>
  <c r="N196" i="1" s="1"/>
  <c r="L196" i="1"/>
  <c r="AM195" i="1"/>
  <c r="AL195" i="1"/>
  <c r="AK195" i="1"/>
  <c r="AJ195" i="1"/>
  <c r="Y195" i="1"/>
  <c r="Z195" i="1" s="1"/>
  <c r="AA195" i="1" s="1"/>
  <c r="X195" i="1"/>
  <c r="O195" i="1"/>
  <c r="N195" i="1"/>
  <c r="M195" i="1"/>
  <c r="L195" i="1"/>
  <c r="AM194" i="1"/>
  <c r="AK194" i="1"/>
  <c r="AL194" i="1" s="1"/>
  <c r="AJ194" i="1"/>
  <c r="AA194" i="1"/>
  <c r="Z194" i="1"/>
  <c r="Y194" i="1"/>
  <c r="X194" i="1"/>
  <c r="M194" i="1"/>
  <c r="N194" i="1" s="1"/>
  <c r="O194" i="1" s="1"/>
  <c r="L194" i="1"/>
  <c r="AL193" i="1"/>
  <c r="AM193" i="1" s="1"/>
  <c r="AK193" i="1"/>
  <c r="AJ193" i="1"/>
  <c r="AA193" i="1"/>
  <c r="Y193" i="1"/>
  <c r="Z193" i="1" s="1"/>
  <c r="X193" i="1"/>
  <c r="M193" i="1"/>
  <c r="L193" i="1"/>
  <c r="AM192" i="1"/>
  <c r="AK192" i="1"/>
  <c r="AL192" i="1" s="1"/>
  <c r="AJ192" i="1"/>
  <c r="Y192" i="1"/>
  <c r="X192" i="1"/>
  <c r="M192" i="1"/>
  <c r="N192" i="1" s="1"/>
  <c r="O192" i="1" s="1"/>
  <c r="L192" i="1"/>
  <c r="AL191" i="1"/>
  <c r="AM191" i="1" s="1"/>
  <c r="AK191" i="1"/>
  <c r="AJ191" i="1"/>
  <c r="Y191" i="1"/>
  <c r="Z191" i="1" s="1"/>
  <c r="AA191" i="1" s="1"/>
  <c r="X191" i="1"/>
  <c r="M191" i="1"/>
  <c r="N191" i="1" s="1"/>
  <c r="O191" i="1" s="1"/>
  <c r="L191" i="1"/>
  <c r="AK190" i="1"/>
  <c r="AL190" i="1" s="1"/>
  <c r="AM190" i="1" s="1"/>
  <c r="AJ190" i="1"/>
  <c r="Z190" i="1"/>
  <c r="AA190" i="1" s="1"/>
  <c r="Y190" i="1"/>
  <c r="X190" i="1"/>
  <c r="M190" i="1"/>
  <c r="N190" i="1" s="1"/>
  <c r="O190" i="1" s="1"/>
  <c r="L190" i="1"/>
  <c r="AK189" i="1"/>
  <c r="AL189" i="1" s="1"/>
  <c r="AM189" i="1" s="1"/>
  <c r="AJ189" i="1"/>
  <c r="AA189" i="1"/>
  <c r="Y189" i="1"/>
  <c r="Z189" i="1" s="1"/>
  <c r="X189" i="1"/>
  <c r="N189" i="1"/>
  <c r="O189" i="1" s="1"/>
  <c r="M189" i="1"/>
  <c r="L189" i="1"/>
  <c r="AK188" i="1"/>
  <c r="AL188" i="1" s="1"/>
  <c r="AM188" i="1" s="1"/>
  <c r="AJ188" i="1"/>
  <c r="AA188" i="1"/>
  <c r="Z188" i="1"/>
  <c r="Y188" i="1"/>
  <c r="X188" i="1"/>
  <c r="O188" i="1"/>
  <c r="M188" i="1"/>
  <c r="N188" i="1" s="1"/>
  <c r="L188" i="1"/>
  <c r="AK187" i="1"/>
  <c r="AL187" i="1" s="1"/>
  <c r="AM187" i="1" s="1"/>
  <c r="AJ187" i="1"/>
  <c r="Y187" i="1"/>
  <c r="Z187" i="1" s="1"/>
  <c r="AA187" i="1" s="1"/>
  <c r="X187" i="1"/>
  <c r="M187" i="1"/>
  <c r="L187" i="1"/>
  <c r="AK186" i="1"/>
  <c r="AL186" i="1" s="1"/>
  <c r="AM186" i="1" s="1"/>
  <c r="AJ186" i="1"/>
  <c r="Z186" i="1"/>
  <c r="AA186" i="1" s="1"/>
  <c r="Y186" i="1"/>
  <c r="X186" i="1"/>
  <c r="M186" i="1"/>
  <c r="N186" i="1" s="1"/>
  <c r="O186" i="1" s="1"/>
  <c r="L186" i="1"/>
  <c r="AM185" i="1"/>
  <c r="AK185" i="1"/>
  <c r="AL185" i="1" s="1"/>
  <c r="AJ185" i="1"/>
  <c r="Y185" i="1"/>
  <c r="Z185" i="1" s="1"/>
  <c r="AA185" i="1" s="1"/>
  <c r="X185" i="1"/>
  <c r="N185" i="1"/>
  <c r="O185" i="1" s="1"/>
  <c r="M185" i="1"/>
  <c r="L185" i="1"/>
  <c r="AK184" i="1"/>
  <c r="AL184" i="1" s="1"/>
  <c r="AM184" i="1" s="1"/>
  <c r="AJ184" i="1"/>
  <c r="Z184" i="1"/>
  <c r="AA184" i="1" s="1"/>
  <c r="Y184" i="1"/>
  <c r="X184" i="1"/>
  <c r="O184" i="1"/>
  <c r="M184" i="1"/>
  <c r="N184" i="1" s="1"/>
  <c r="L184" i="1"/>
  <c r="AK183" i="1"/>
  <c r="AL183" i="1" s="1"/>
  <c r="AM183" i="1" s="1"/>
  <c r="AJ183" i="1"/>
  <c r="Y183" i="1"/>
  <c r="Z183" i="1" s="1"/>
  <c r="AA183" i="1" s="1"/>
  <c r="X183" i="1"/>
  <c r="N183" i="1"/>
  <c r="O183" i="1" s="1"/>
  <c r="M183" i="1"/>
  <c r="L183" i="1"/>
  <c r="AM182" i="1"/>
  <c r="AK182" i="1"/>
  <c r="AL182" i="1" s="1"/>
  <c r="AJ182" i="1"/>
  <c r="Z182" i="1"/>
  <c r="AA182" i="1" s="1"/>
  <c r="Y182" i="1"/>
  <c r="X182" i="1"/>
  <c r="M182" i="1"/>
  <c r="N182" i="1" s="1"/>
  <c r="O182" i="1" s="1"/>
  <c r="L182" i="1"/>
  <c r="AK181" i="1"/>
  <c r="AL181" i="1" s="1"/>
  <c r="AM181" i="1" s="1"/>
  <c r="AJ181" i="1"/>
  <c r="Y181" i="1"/>
  <c r="Z181" i="1" s="1"/>
  <c r="AA181" i="1" s="1"/>
  <c r="X181" i="1"/>
  <c r="M181" i="1"/>
  <c r="L181" i="1"/>
  <c r="N181" i="1" s="1"/>
  <c r="O181" i="1" s="1"/>
  <c r="AK180" i="1"/>
  <c r="AL180" i="1" s="1"/>
  <c r="AM180" i="1" s="1"/>
  <c r="AJ180" i="1"/>
  <c r="AA180" i="1"/>
  <c r="Y180" i="1"/>
  <c r="Z180" i="1" s="1"/>
  <c r="X180" i="1"/>
  <c r="M180" i="1"/>
  <c r="N180" i="1" s="1"/>
  <c r="O180" i="1" s="1"/>
  <c r="L180" i="1"/>
  <c r="AM179" i="1"/>
  <c r="AL179" i="1"/>
  <c r="AK179" i="1"/>
  <c r="AJ179" i="1"/>
  <c r="Y179" i="1"/>
  <c r="Z179" i="1" s="1"/>
  <c r="AA179" i="1" s="1"/>
  <c r="X179" i="1"/>
  <c r="M179" i="1"/>
  <c r="N179" i="1" s="1"/>
  <c r="O179" i="1" s="1"/>
  <c r="L179" i="1"/>
  <c r="AM178" i="1"/>
  <c r="AK178" i="1"/>
  <c r="AL178" i="1" s="1"/>
  <c r="AJ178" i="1"/>
  <c r="Y178" i="1"/>
  <c r="X178" i="1"/>
  <c r="M178" i="1"/>
  <c r="N178" i="1" s="1"/>
  <c r="O178" i="1" s="1"/>
  <c r="L178" i="1"/>
  <c r="AK177" i="1"/>
  <c r="AL177" i="1" s="1"/>
  <c r="AM177" i="1" s="1"/>
  <c r="AJ177" i="1"/>
  <c r="AA177" i="1"/>
  <c r="Y177" i="1"/>
  <c r="Z177" i="1" s="1"/>
  <c r="X177" i="1"/>
  <c r="N177" i="1"/>
  <c r="O177" i="1" s="1"/>
  <c r="M177" i="1"/>
  <c r="L177" i="1"/>
  <c r="AM176" i="1"/>
  <c r="AK176" i="1"/>
  <c r="AL176" i="1" s="1"/>
  <c r="AJ176" i="1"/>
  <c r="Y176" i="1"/>
  <c r="X176" i="1"/>
  <c r="M176" i="1"/>
  <c r="N176" i="1" s="1"/>
  <c r="O176" i="1" s="1"/>
  <c r="L176" i="1"/>
  <c r="AK175" i="1"/>
  <c r="AJ175" i="1"/>
  <c r="AL175" i="1" s="1"/>
  <c r="AM175" i="1" s="1"/>
  <c r="Y175" i="1"/>
  <c r="Z175" i="1" s="1"/>
  <c r="AA175" i="1" s="1"/>
  <c r="X175" i="1"/>
  <c r="M175" i="1"/>
  <c r="N175" i="1" s="1"/>
  <c r="O175" i="1" s="1"/>
  <c r="L175" i="1"/>
  <c r="AM174" i="1"/>
  <c r="AK174" i="1"/>
  <c r="AL174" i="1" s="1"/>
  <c r="AJ174" i="1"/>
  <c r="Y174" i="1"/>
  <c r="X174" i="1"/>
  <c r="Z174" i="1" s="1"/>
  <c r="AA174" i="1" s="1"/>
  <c r="M174" i="1"/>
  <c r="N174" i="1" s="1"/>
  <c r="O174" i="1" s="1"/>
  <c r="L174" i="1"/>
  <c r="AM173" i="1"/>
  <c r="AK173" i="1"/>
  <c r="AL173" i="1" s="1"/>
  <c r="AJ173" i="1"/>
  <c r="AA173" i="1"/>
  <c r="Y173" i="1"/>
  <c r="Z173" i="1" s="1"/>
  <c r="X173" i="1"/>
  <c r="N173" i="1"/>
  <c r="O173" i="1" s="1"/>
  <c r="M173" i="1"/>
  <c r="L173" i="1"/>
  <c r="AK172" i="1"/>
  <c r="AL172" i="1" s="1"/>
  <c r="AM172" i="1" s="1"/>
  <c r="AJ172" i="1"/>
  <c r="Y172" i="1"/>
  <c r="X172" i="1"/>
  <c r="O172" i="1"/>
  <c r="M172" i="1"/>
  <c r="N172" i="1" s="1"/>
  <c r="L172" i="1"/>
  <c r="AK171" i="1"/>
  <c r="AJ171" i="1"/>
  <c r="Y171" i="1"/>
  <c r="Z171" i="1" s="1"/>
  <c r="AA171" i="1" s="1"/>
  <c r="X171" i="1"/>
  <c r="M171" i="1"/>
  <c r="L171" i="1"/>
  <c r="AM170" i="1"/>
  <c r="AK170" i="1"/>
  <c r="AL170" i="1" s="1"/>
  <c r="AJ170" i="1"/>
  <c r="Z170" i="1"/>
  <c r="AA170" i="1" s="1"/>
  <c r="Y170" i="1"/>
  <c r="X170" i="1"/>
  <c r="M170" i="1"/>
  <c r="N170" i="1" s="1"/>
  <c r="O170" i="1" s="1"/>
  <c r="L170" i="1"/>
  <c r="AM169" i="1"/>
  <c r="AK169" i="1"/>
  <c r="AL169" i="1" s="1"/>
  <c r="AJ169" i="1"/>
  <c r="Y169" i="1"/>
  <c r="Z169" i="1" s="1"/>
  <c r="AA169" i="1" s="1"/>
  <c r="X169" i="1"/>
  <c r="N169" i="1"/>
  <c r="O169" i="1" s="1"/>
  <c r="M169" i="1"/>
  <c r="L169" i="1"/>
  <c r="AK168" i="1"/>
  <c r="AL168" i="1" s="1"/>
  <c r="AM168" i="1" s="1"/>
  <c r="AJ168" i="1"/>
  <c r="Y168" i="1"/>
  <c r="Z168" i="1" s="1"/>
  <c r="AA168" i="1" s="1"/>
  <c r="X168" i="1"/>
  <c r="O168" i="1"/>
  <c r="M168" i="1"/>
  <c r="N168" i="1" s="1"/>
  <c r="L168" i="1"/>
  <c r="AL167" i="1"/>
  <c r="AM167" i="1" s="1"/>
  <c r="AK167" i="1"/>
  <c r="AJ167" i="1"/>
  <c r="Y167" i="1"/>
  <c r="Z167" i="1" s="1"/>
  <c r="AA167" i="1" s="1"/>
  <c r="X167" i="1"/>
  <c r="N167" i="1"/>
  <c r="O167" i="1" s="1"/>
  <c r="M167" i="1"/>
  <c r="L167" i="1"/>
  <c r="AM166" i="1"/>
  <c r="AK166" i="1"/>
  <c r="AL166" i="1" s="1"/>
  <c r="AJ166" i="1"/>
  <c r="Y166" i="1"/>
  <c r="X166" i="1"/>
  <c r="M166" i="1"/>
  <c r="N166" i="1" s="1"/>
  <c r="O166" i="1" s="1"/>
  <c r="L166" i="1"/>
  <c r="AK165" i="1"/>
  <c r="AL165" i="1" s="1"/>
  <c r="AM165" i="1" s="1"/>
  <c r="AJ165" i="1"/>
  <c r="Y165" i="1"/>
  <c r="Z165" i="1" s="1"/>
  <c r="AA165" i="1" s="1"/>
  <c r="X165" i="1"/>
  <c r="N165" i="1"/>
  <c r="O165" i="1" s="1"/>
  <c r="M165" i="1"/>
  <c r="L165" i="1"/>
  <c r="AM164" i="1"/>
  <c r="AK164" i="1"/>
  <c r="AL164" i="1" s="1"/>
  <c r="AJ164" i="1"/>
  <c r="AA164" i="1"/>
  <c r="Y164" i="1"/>
  <c r="Z164" i="1" s="1"/>
  <c r="X164" i="1"/>
  <c r="M164" i="1"/>
  <c r="N164" i="1" s="1"/>
  <c r="O164" i="1" s="1"/>
  <c r="L164" i="1"/>
  <c r="AM163" i="1"/>
  <c r="AL163" i="1"/>
  <c r="AK163" i="1"/>
  <c r="AJ163" i="1"/>
  <c r="Y163" i="1"/>
  <c r="Z163" i="1" s="1"/>
  <c r="AA163" i="1" s="1"/>
  <c r="X163" i="1"/>
  <c r="N163" i="1"/>
  <c r="O163" i="1" s="1"/>
  <c r="M163" i="1"/>
  <c r="L163" i="1"/>
  <c r="AM162" i="1"/>
  <c r="AK162" i="1"/>
  <c r="AL162" i="1" s="1"/>
  <c r="AJ162" i="1"/>
  <c r="Y162" i="1"/>
  <c r="X162" i="1"/>
  <c r="M162" i="1"/>
  <c r="N162" i="1" s="1"/>
  <c r="O162" i="1" s="1"/>
  <c r="L162" i="1"/>
  <c r="AL161" i="1"/>
  <c r="AM161" i="1" s="1"/>
  <c r="AK161" i="1"/>
  <c r="AJ161" i="1"/>
  <c r="AA161" i="1"/>
  <c r="Y161" i="1"/>
  <c r="Z161" i="1" s="1"/>
  <c r="X161" i="1"/>
  <c r="N161" i="1"/>
  <c r="O161" i="1" s="1"/>
  <c r="M161" i="1"/>
  <c r="L161" i="1"/>
  <c r="AK160" i="1"/>
  <c r="AL160" i="1" s="1"/>
  <c r="AM160" i="1" s="1"/>
  <c r="AJ160" i="1"/>
  <c r="Y160" i="1"/>
  <c r="X160" i="1"/>
  <c r="M160" i="1"/>
  <c r="N160" i="1" s="1"/>
  <c r="O160" i="1" s="1"/>
  <c r="L160" i="1"/>
  <c r="AK159" i="1"/>
  <c r="AJ159" i="1"/>
  <c r="AL159" i="1" s="1"/>
  <c r="AM159" i="1" s="1"/>
  <c r="Y159" i="1"/>
  <c r="Z159" i="1" s="1"/>
  <c r="AA159" i="1" s="1"/>
  <c r="X159" i="1"/>
  <c r="O159" i="1"/>
  <c r="M159" i="1"/>
  <c r="N159" i="1" s="1"/>
  <c r="L159" i="1"/>
  <c r="AM158" i="1"/>
  <c r="AK158" i="1"/>
  <c r="AL158" i="1" s="1"/>
  <c r="AJ158" i="1"/>
  <c r="AA158" i="1"/>
  <c r="Z158" i="1"/>
  <c r="Y158" i="1"/>
  <c r="X158" i="1"/>
  <c r="M158" i="1"/>
  <c r="N158" i="1" s="1"/>
  <c r="O158" i="1" s="1"/>
  <c r="L158" i="1"/>
  <c r="AK157" i="1"/>
  <c r="AL157" i="1" s="1"/>
  <c r="AM157" i="1" s="1"/>
  <c r="AJ157" i="1"/>
  <c r="AA157" i="1"/>
  <c r="Y157" i="1"/>
  <c r="Z157" i="1" s="1"/>
  <c r="X157" i="1"/>
  <c r="M157" i="1"/>
  <c r="N157" i="1" s="1"/>
  <c r="O157" i="1" s="1"/>
  <c r="L157" i="1"/>
  <c r="AL156" i="1"/>
  <c r="AM156" i="1" s="1"/>
  <c r="AK156" i="1"/>
  <c r="AJ156" i="1"/>
  <c r="Z156" i="1"/>
  <c r="AA156" i="1" s="1"/>
  <c r="Y156" i="1"/>
  <c r="X156" i="1"/>
  <c r="N156" i="1"/>
  <c r="O156" i="1" s="1"/>
  <c r="M156" i="1"/>
  <c r="L156" i="1"/>
  <c r="AK155" i="1"/>
  <c r="AJ155" i="1"/>
  <c r="Z155" i="1"/>
  <c r="AA155" i="1" s="1"/>
  <c r="Y155" i="1"/>
  <c r="X155" i="1"/>
  <c r="M155" i="1"/>
  <c r="L155" i="1"/>
  <c r="AL154" i="1"/>
  <c r="AM154" i="1" s="1"/>
  <c r="AK154" i="1"/>
  <c r="AJ154" i="1"/>
  <c r="Z154" i="1"/>
  <c r="AA154" i="1" s="1"/>
  <c r="Y154" i="1"/>
  <c r="X154" i="1"/>
  <c r="N154" i="1"/>
  <c r="O154" i="1" s="1"/>
  <c r="M154" i="1"/>
  <c r="L154" i="1"/>
  <c r="AK153" i="1"/>
  <c r="AL153" i="1" s="1"/>
  <c r="AM153" i="1" s="1"/>
  <c r="AJ153" i="1"/>
  <c r="Z153" i="1"/>
  <c r="AA153" i="1" s="1"/>
  <c r="Y153" i="1"/>
  <c r="X153" i="1"/>
  <c r="N153" i="1"/>
  <c r="O153" i="1" s="1"/>
  <c r="M153" i="1"/>
  <c r="L153" i="1"/>
  <c r="AL152" i="1"/>
  <c r="AM152" i="1" s="1"/>
  <c r="AK152" i="1"/>
  <c r="AJ152" i="1"/>
  <c r="Y152" i="1"/>
  <c r="Z152" i="1" s="1"/>
  <c r="AA152" i="1" s="1"/>
  <c r="X152" i="1"/>
  <c r="N152" i="1"/>
  <c r="O152" i="1" s="1"/>
  <c r="M152" i="1"/>
  <c r="L152" i="1"/>
  <c r="AK151" i="1"/>
  <c r="AL151" i="1" s="1"/>
  <c r="AM151" i="1" s="1"/>
  <c r="AJ151" i="1"/>
  <c r="Z151" i="1"/>
  <c r="AA151" i="1" s="1"/>
  <c r="Y151" i="1"/>
  <c r="X151" i="1"/>
  <c r="M151" i="1"/>
  <c r="L151" i="1"/>
  <c r="N151" i="1" s="1"/>
  <c r="O151" i="1" s="1"/>
  <c r="AL150" i="1"/>
  <c r="AM150" i="1" s="1"/>
  <c r="AK150" i="1"/>
  <c r="AJ150" i="1"/>
  <c r="Y150" i="1"/>
  <c r="Z150" i="1" s="1"/>
  <c r="AA150" i="1" s="1"/>
  <c r="X150" i="1"/>
  <c r="N150" i="1"/>
  <c r="O150" i="1" s="1"/>
  <c r="M150" i="1"/>
  <c r="L150" i="1"/>
  <c r="AK149" i="1"/>
  <c r="AJ149" i="1"/>
  <c r="Z149" i="1"/>
  <c r="AA149" i="1" s="1"/>
  <c r="Y149" i="1"/>
  <c r="X149" i="1"/>
  <c r="N149" i="1"/>
  <c r="O149" i="1" s="1"/>
  <c r="M149" i="1"/>
  <c r="L149" i="1"/>
  <c r="AL148" i="1"/>
  <c r="AM148" i="1" s="1"/>
  <c r="AK148" i="1"/>
  <c r="AJ148" i="1"/>
  <c r="AA148" i="1"/>
  <c r="Y148" i="1"/>
  <c r="Z148" i="1" s="1"/>
  <c r="X148" i="1"/>
  <c r="N148" i="1"/>
  <c r="O148" i="1" s="1"/>
  <c r="M148" i="1"/>
  <c r="L148" i="1"/>
  <c r="AL147" i="1"/>
  <c r="AM147" i="1" s="1"/>
  <c r="AK147" i="1"/>
  <c r="AJ147" i="1"/>
  <c r="Z147" i="1"/>
  <c r="AA147" i="1" s="1"/>
  <c r="Y147" i="1"/>
  <c r="X147" i="1"/>
  <c r="M147" i="1"/>
  <c r="N147" i="1" s="1"/>
  <c r="O147" i="1" s="1"/>
  <c r="L147" i="1"/>
  <c r="AL146" i="1"/>
  <c r="AM146" i="1" s="1"/>
  <c r="AK146" i="1"/>
  <c r="AJ146" i="1"/>
  <c r="Y146" i="1"/>
  <c r="X146" i="1"/>
  <c r="N146" i="1"/>
  <c r="O146" i="1" s="1"/>
  <c r="M146" i="1"/>
  <c r="L146" i="1"/>
  <c r="AK145" i="1"/>
  <c r="AL145" i="1" s="1"/>
  <c r="AM145" i="1" s="1"/>
  <c r="AJ145" i="1"/>
  <c r="Z145" i="1"/>
  <c r="AA145" i="1" s="1"/>
  <c r="Y145" i="1"/>
  <c r="X145" i="1"/>
  <c r="M145" i="1"/>
  <c r="N145" i="1" s="1"/>
  <c r="O145" i="1" s="1"/>
  <c r="L145" i="1"/>
  <c r="AL144" i="1"/>
  <c r="AM144" i="1" s="1"/>
  <c r="AK144" i="1"/>
  <c r="AJ144" i="1"/>
  <c r="Y144" i="1"/>
  <c r="X144" i="1"/>
  <c r="N144" i="1"/>
  <c r="O144" i="1" s="1"/>
  <c r="M144" i="1"/>
  <c r="L144" i="1"/>
  <c r="AL143" i="1"/>
  <c r="AM143" i="1" s="1"/>
  <c r="AK143" i="1"/>
  <c r="AJ143" i="1"/>
  <c r="Y143" i="1"/>
  <c r="X143" i="1"/>
  <c r="Z143" i="1" s="1"/>
  <c r="AA143" i="1" s="1"/>
  <c r="O143" i="1"/>
  <c r="M143" i="1"/>
  <c r="N143" i="1" s="1"/>
  <c r="L143" i="1"/>
  <c r="AK142" i="1"/>
  <c r="AJ142" i="1"/>
  <c r="AL142" i="1" s="1"/>
  <c r="AM142" i="1" s="1"/>
  <c r="Z142" i="1"/>
  <c r="AA142" i="1" s="1"/>
  <c r="Y142" i="1"/>
  <c r="X142" i="1"/>
  <c r="M142" i="1"/>
  <c r="L142" i="1"/>
  <c r="N142" i="1" s="1"/>
  <c r="O142" i="1" s="1"/>
  <c r="AK141" i="1"/>
  <c r="AL141" i="1" s="1"/>
  <c r="AM141" i="1" s="1"/>
  <c r="AJ141" i="1"/>
  <c r="Z141" i="1"/>
  <c r="AA141" i="1" s="1"/>
  <c r="Y141" i="1"/>
  <c r="X141" i="1"/>
  <c r="M141" i="1"/>
  <c r="N141" i="1" s="1"/>
  <c r="O141" i="1" s="1"/>
  <c r="L141" i="1"/>
  <c r="AL140" i="1"/>
  <c r="AM140" i="1" s="1"/>
  <c r="AK140" i="1"/>
  <c r="AJ140" i="1"/>
  <c r="Y140" i="1"/>
  <c r="X140" i="1"/>
  <c r="Z140" i="1" s="1"/>
  <c r="AA140" i="1" s="1"/>
  <c r="N140" i="1"/>
  <c r="O140" i="1" s="1"/>
  <c r="M140" i="1"/>
  <c r="L140" i="1"/>
  <c r="AK139" i="1"/>
  <c r="AL139" i="1" s="1"/>
  <c r="AM139" i="1" s="1"/>
  <c r="AJ139" i="1"/>
  <c r="Z139" i="1"/>
  <c r="AA139" i="1" s="1"/>
  <c r="Y139" i="1"/>
  <c r="X139" i="1"/>
  <c r="M139" i="1"/>
  <c r="L139" i="1"/>
  <c r="AL138" i="1"/>
  <c r="AM138" i="1" s="1"/>
  <c r="AK138" i="1"/>
  <c r="AJ138" i="1"/>
  <c r="Z138" i="1"/>
  <c r="AA138" i="1" s="1"/>
  <c r="Y138" i="1"/>
  <c r="X138" i="1"/>
  <c r="M138" i="1"/>
  <c r="L138" i="1"/>
  <c r="N138" i="1" s="1"/>
  <c r="O138" i="1" s="1"/>
  <c r="AM137" i="1"/>
  <c r="AK137" i="1"/>
  <c r="AL137" i="1" s="1"/>
  <c r="AJ137" i="1"/>
  <c r="Y137" i="1"/>
  <c r="X137" i="1"/>
  <c r="Z137" i="1" s="1"/>
  <c r="AA137" i="1" s="1"/>
  <c r="N137" i="1"/>
  <c r="O137" i="1" s="1"/>
  <c r="M137" i="1"/>
  <c r="L137" i="1"/>
  <c r="AK136" i="1"/>
  <c r="AJ136" i="1"/>
  <c r="AL136" i="1" s="1"/>
  <c r="AM136" i="1" s="1"/>
  <c r="Y136" i="1"/>
  <c r="Z136" i="1" s="1"/>
  <c r="AA136" i="1" s="1"/>
  <c r="X136" i="1"/>
  <c r="N136" i="1"/>
  <c r="O136" i="1" s="1"/>
  <c r="M136" i="1"/>
  <c r="L136" i="1"/>
  <c r="AK135" i="1"/>
  <c r="AL135" i="1" s="1"/>
  <c r="AM135" i="1" s="1"/>
  <c r="AJ135" i="1"/>
  <c r="Z135" i="1"/>
  <c r="AA135" i="1" s="1"/>
  <c r="Y135" i="1"/>
  <c r="X135" i="1"/>
  <c r="N135" i="1"/>
  <c r="O135" i="1" s="1"/>
  <c r="M135" i="1"/>
  <c r="L135" i="1"/>
  <c r="AL134" i="1"/>
  <c r="AM134" i="1" s="1"/>
  <c r="AK134" i="1"/>
  <c r="AJ134" i="1"/>
  <c r="Y134" i="1"/>
  <c r="X134" i="1"/>
  <c r="N134" i="1"/>
  <c r="O134" i="1" s="1"/>
  <c r="M134" i="1"/>
  <c r="L134" i="1"/>
  <c r="AK133" i="1"/>
  <c r="AJ133" i="1"/>
  <c r="Y133" i="1"/>
  <c r="X133" i="1"/>
  <c r="Z133" i="1" s="1"/>
  <c r="AA133" i="1" s="1"/>
  <c r="N133" i="1"/>
  <c r="O133" i="1" s="1"/>
  <c r="M133" i="1"/>
  <c r="L133" i="1"/>
  <c r="AK132" i="1"/>
  <c r="AJ132" i="1"/>
  <c r="AL132" i="1" s="1"/>
  <c r="AM132" i="1" s="1"/>
  <c r="Y132" i="1"/>
  <c r="Z132" i="1" s="1"/>
  <c r="AA132" i="1" s="1"/>
  <c r="X132" i="1"/>
  <c r="M132" i="1"/>
  <c r="L132" i="1"/>
  <c r="N132" i="1" s="1"/>
  <c r="O132" i="1" s="1"/>
  <c r="AL131" i="1"/>
  <c r="AM131" i="1" s="1"/>
  <c r="AK131" i="1"/>
  <c r="AJ131" i="1"/>
  <c r="Y131" i="1"/>
  <c r="X131" i="1"/>
  <c r="Z131" i="1" s="1"/>
  <c r="AA131" i="1" s="1"/>
  <c r="M131" i="1"/>
  <c r="N131" i="1" s="1"/>
  <c r="O131" i="1" s="1"/>
  <c r="L131" i="1"/>
  <c r="AL130" i="1"/>
  <c r="AM130" i="1" s="1"/>
  <c r="AK130" i="1"/>
  <c r="AJ130" i="1"/>
  <c r="Y130" i="1"/>
  <c r="X130" i="1"/>
  <c r="Z130" i="1" s="1"/>
  <c r="AA130" i="1" s="1"/>
  <c r="N130" i="1"/>
  <c r="O130" i="1" s="1"/>
  <c r="M130" i="1"/>
  <c r="L130" i="1"/>
  <c r="AL129" i="1"/>
  <c r="AM129" i="1" s="1"/>
  <c r="AK129" i="1"/>
  <c r="AJ129" i="1"/>
  <c r="Z129" i="1"/>
  <c r="AA129" i="1" s="1"/>
  <c r="Y129" i="1"/>
  <c r="X129" i="1"/>
  <c r="M129" i="1"/>
  <c r="L129" i="1"/>
  <c r="AL128" i="1"/>
  <c r="AM128" i="1" s="1"/>
  <c r="AK128" i="1"/>
  <c r="AJ128" i="1"/>
  <c r="Y128" i="1"/>
  <c r="X128" i="1"/>
  <c r="M128" i="1"/>
  <c r="L128" i="1"/>
  <c r="N128" i="1" s="1"/>
  <c r="O128" i="1" s="1"/>
  <c r="AL127" i="1"/>
  <c r="AM127" i="1" s="1"/>
  <c r="AK127" i="1"/>
  <c r="AJ127" i="1"/>
  <c r="Y127" i="1"/>
  <c r="X127" i="1"/>
  <c r="Z127" i="1" s="1"/>
  <c r="AA127" i="1" s="1"/>
  <c r="M127" i="1"/>
  <c r="N127" i="1" s="1"/>
  <c r="O127" i="1" s="1"/>
  <c r="L127" i="1"/>
  <c r="AK126" i="1"/>
  <c r="AJ126" i="1"/>
  <c r="AL126" i="1" s="1"/>
  <c r="AM126" i="1" s="1"/>
  <c r="Z126" i="1"/>
  <c r="AA126" i="1" s="1"/>
  <c r="Y126" i="1"/>
  <c r="X126" i="1"/>
  <c r="M126" i="1"/>
  <c r="L126" i="1"/>
  <c r="N126" i="1" s="1"/>
  <c r="O126" i="1" s="1"/>
  <c r="AM125" i="1"/>
  <c r="AL125" i="1"/>
  <c r="AK125" i="1"/>
  <c r="AJ125" i="1"/>
  <c r="Z125" i="1"/>
  <c r="AA125" i="1" s="1"/>
  <c r="Y125" i="1"/>
  <c r="X125" i="1"/>
  <c r="O125" i="1"/>
  <c r="N125" i="1"/>
  <c r="M125" i="1"/>
  <c r="L125" i="1"/>
  <c r="AL124" i="1"/>
  <c r="AM124" i="1" s="1"/>
  <c r="AK124" i="1"/>
  <c r="AJ124" i="1"/>
  <c r="Y124" i="1"/>
  <c r="Z124" i="1" s="1"/>
  <c r="AA124" i="1" s="1"/>
  <c r="X124" i="1"/>
  <c r="N124" i="1"/>
  <c r="O124" i="1" s="1"/>
  <c r="M124" i="1"/>
  <c r="L124" i="1"/>
  <c r="AK123" i="1"/>
  <c r="AJ123" i="1"/>
  <c r="Z123" i="1"/>
  <c r="AA123" i="1" s="1"/>
  <c r="Y123" i="1"/>
  <c r="X123" i="1"/>
  <c r="M123" i="1"/>
  <c r="N123" i="1" s="1"/>
  <c r="O123" i="1" s="1"/>
  <c r="L123" i="1"/>
  <c r="AK122" i="1"/>
  <c r="AJ122" i="1"/>
  <c r="AL122" i="1" s="1"/>
  <c r="AM122" i="1" s="1"/>
  <c r="Z122" i="1"/>
  <c r="AA122" i="1" s="1"/>
  <c r="Y122" i="1"/>
  <c r="X122" i="1"/>
  <c r="M122" i="1"/>
  <c r="L122" i="1"/>
  <c r="N122" i="1" s="1"/>
  <c r="O122" i="1" s="1"/>
  <c r="AL121" i="1"/>
  <c r="AM121" i="1" s="1"/>
  <c r="AK121" i="1"/>
  <c r="AJ121" i="1"/>
  <c r="Y121" i="1"/>
  <c r="X121" i="1"/>
  <c r="Z121" i="1" s="1"/>
  <c r="AA121" i="1" s="1"/>
  <c r="N121" i="1"/>
  <c r="O121" i="1" s="1"/>
  <c r="M121" i="1"/>
  <c r="L121" i="1"/>
  <c r="AM120" i="1"/>
  <c r="AL120" i="1"/>
  <c r="AK120" i="1"/>
  <c r="AJ120" i="1"/>
  <c r="Z120" i="1"/>
  <c r="AA120" i="1" s="1"/>
  <c r="Y120" i="1"/>
  <c r="X120" i="1"/>
  <c r="N120" i="1"/>
  <c r="O120" i="1" s="1"/>
  <c r="M120" i="1"/>
  <c r="L120" i="1"/>
  <c r="AL119" i="1"/>
  <c r="AM119" i="1" s="1"/>
  <c r="AK119" i="1"/>
  <c r="AJ119" i="1"/>
  <c r="Z119" i="1"/>
  <c r="AA119" i="1" s="1"/>
  <c r="Y119" i="1"/>
  <c r="X119" i="1"/>
  <c r="N119" i="1"/>
  <c r="O119" i="1" s="1"/>
  <c r="M119" i="1"/>
  <c r="L119" i="1"/>
  <c r="AK118" i="1"/>
  <c r="AJ118" i="1"/>
  <c r="AL118" i="1" s="1"/>
  <c r="AM118" i="1" s="1"/>
  <c r="Z118" i="1"/>
  <c r="AA118" i="1" s="1"/>
  <c r="Y118" i="1"/>
  <c r="X118" i="1"/>
  <c r="M118" i="1"/>
  <c r="L118" i="1"/>
  <c r="N118" i="1" s="1"/>
  <c r="O118" i="1" s="1"/>
  <c r="AL117" i="1"/>
  <c r="AM117" i="1" s="1"/>
  <c r="AK117" i="1"/>
  <c r="AJ117" i="1"/>
  <c r="Y117" i="1"/>
  <c r="X117" i="1"/>
  <c r="Z117" i="1" s="1"/>
  <c r="AA117" i="1" s="1"/>
  <c r="N117" i="1"/>
  <c r="O117" i="1" s="1"/>
  <c r="M117" i="1"/>
  <c r="L117" i="1"/>
  <c r="AK116" i="1"/>
  <c r="AJ116" i="1"/>
  <c r="AL116" i="1" s="1"/>
  <c r="AM116" i="1" s="1"/>
  <c r="Z116" i="1"/>
  <c r="AA116" i="1" s="1"/>
  <c r="Y116" i="1"/>
  <c r="X116" i="1"/>
  <c r="M116" i="1"/>
  <c r="L116" i="1"/>
  <c r="N116" i="1" s="1"/>
  <c r="O116" i="1" s="1"/>
  <c r="AL115" i="1"/>
  <c r="AM115" i="1" s="1"/>
  <c r="AK115" i="1"/>
  <c r="AJ115" i="1"/>
  <c r="AA115" i="1"/>
  <c r="Z115" i="1"/>
  <c r="Y115" i="1"/>
  <c r="X115" i="1"/>
  <c r="N115" i="1"/>
  <c r="O115" i="1" s="1"/>
  <c r="M115" i="1"/>
  <c r="L115" i="1"/>
  <c r="AL114" i="1"/>
  <c r="AM114" i="1" s="1"/>
  <c r="AK114" i="1"/>
  <c r="AJ114" i="1"/>
  <c r="Z114" i="1"/>
  <c r="AA114" i="1" s="1"/>
  <c r="Y114" i="1"/>
  <c r="X114" i="1"/>
  <c r="N114" i="1"/>
  <c r="O114" i="1" s="1"/>
  <c r="M114" i="1"/>
  <c r="L114" i="1"/>
  <c r="AL113" i="1"/>
  <c r="AM113" i="1" s="1"/>
  <c r="AK113" i="1"/>
  <c r="AJ113" i="1"/>
  <c r="Y113" i="1"/>
  <c r="X113" i="1"/>
  <c r="Z113" i="1" s="1"/>
  <c r="AA113" i="1" s="1"/>
  <c r="N113" i="1"/>
  <c r="O113" i="1" s="1"/>
  <c r="M113" i="1"/>
  <c r="L113" i="1"/>
  <c r="AK112" i="1"/>
  <c r="AJ112" i="1"/>
  <c r="AL112" i="1" s="1"/>
  <c r="AM112" i="1" s="1"/>
  <c r="Z112" i="1"/>
  <c r="AA112" i="1" s="1"/>
  <c r="Y112" i="1"/>
  <c r="X112" i="1"/>
  <c r="M112" i="1"/>
  <c r="L112" i="1"/>
  <c r="N112" i="1" s="1"/>
  <c r="O112" i="1" s="1"/>
  <c r="AL111" i="1"/>
  <c r="AM111" i="1" s="1"/>
  <c r="AK111" i="1"/>
  <c r="AJ111" i="1"/>
  <c r="Y111" i="1"/>
  <c r="X111" i="1"/>
  <c r="Z111" i="1" s="1"/>
  <c r="AA111" i="1" s="1"/>
  <c r="N111" i="1"/>
  <c r="O111" i="1" s="1"/>
  <c r="M111" i="1"/>
  <c r="L111" i="1"/>
  <c r="AK110" i="1"/>
  <c r="AJ110" i="1"/>
  <c r="AL110" i="1" s="1"/>
  <c r="AM110" i="1" s="1"/>
  <c r="Z110" i="1"/>
  <c r="AA110" i="1" s="1"/>
  <c r="Y110" i="1"/>
  <c r="X110" i="1"/>
  <c r="O110" i="1"/>
  <c r="N110" i="1"/>
  <c r="M110" i="1"/>
  <c r="L110" i="1"/>
  <c r="AL109" i="1"/>
  <c r="AM109" i="1" s="1"/>
  <c r="AK109" i="1"/>
  <c r="AJ109" i="1"/>
  <c r="Z109" i="1"/>
  <c r="AA109" i="1" s="1"/>
  <c r="Y109" i="1"/>
  <c r="X109" i="1"/>
  <c r="N109" i="1"/>
  <c r="O109" i="1" s="1"/>
  <c r="M109" i="1"/>
  <c r="L109" i="1"/>
  <c r="AL108" i="1"/>
  <c r="AM108" i="1" s="1"/>
  <c r="AK108" i="1"/>
  <c r="AJ108" i="1"/>
  <c r="Z108" i="1"/>
  <c r="AA108" i="1" s="1"/>
  <c r="Y108" i="1"/>
  <c r="X108" i="1"/>
  <c r="M108" i="1"/>
  <c r="L108" i="1"/>
  <c r="N108" i="1" s="1"/>
  <c r="O108" i="1" s="1"/>
  <c r="AL107" i="1"/>
  <c r="AM107" i="1" s="1"/>
  <c r="AK107" i="1"/>
  <c r="AJ107" i="1"/>
  <c r="Y107" i="1"/>
  <c r="X107" i="1"/>
  <c r="Z107" i="1" s="1"/>
  <c r="AA107" i="1" s="1"/>
  <c r="N107" i="1"/>
  <c r="O107" i="1" s="1"/>
  <c r="M107" i="1"/>
  <c r="L107" i="1"/>
  <c r="AK106" i="1"/>
  <c r="AJ106" i="1"/>
  <c r="AL106" i="1" s="1"/>
  <c r="AM106" i="1" s="1"/>
  <c r="Z106" i="1"/>
  <c r="AA106" i="1" s="1"/>
  <c r="Y106" i="1"/>
  <c r="X106" i="1"/>
  <c r="M106" i="1"/>
  <c r="L106" i="1"/>
  <c r="N106" i="1" s="1"/>
  <c r="O106" i="1" s="1"/>
  <c r="AL105" i="1"/>
  <c r="AM105" i="1" s="1"/>
  <c r="AK105" i="1"/>
  <c r="AJ105" i="1"/>
  <c r="Y105" i="1"/>
  <c r="X105" i="1"/>
  <c r="Z105" i="1" s="1"/>
  <c r="AA105" i="1" s="1"/>
  <c r="N105" i="1"/>
  <c r="O105" i="1" s="1"/>
  <c r="M105" i="1"/>
  <c r="L105" i="1"/>
  <c r="AM104" i="1"/>
  <c r="AL104" i="1"/>
  <c r="AK104" i="1"/>
  <c r="AJ104" i="1"/>
  <c r="Z104" i="1"/>
  <c r="AA104" i="1" s="1"/>
  <c r="Y104" i="1"/>
  <c r="X104" i="1"/>
  <c r="N104" i="1"/>
  <c r="O104" i="1" s="1"/>
  <c r="M104" i="1"/>
  <c r="L104" i="1"/>
  <c r="AL103" i="1"/>
  <c r="AM103" i="1" s="1"/>
  <c r="AK103" i="1"/>
  <c r="AJ103" i="1"/>
  <c r="Y103" i="1"/>
  <c r="Z103" i="1" s="1"/>
  <c r="AA103" i="1" s="1"/>
  <c r="X103" i="1"/>
  <c r="N103" i="1"/>
  <c r="O103" i="1" s="1"/>
  <c r="M103" i="1"/>
  <c r="L103" i="1"/>
  <c r="AK102" i="1"/>
  <c r="AL102" i="1" s="1"/>
  <c r="AM102" i="1" s="1"/>
  <c r="AJ102" i="1"/>
  <c r="Z102" i="1"/>
  <c r="AA102" i="1" s="1"/>
  <c r="Y102" i="1"/>
  <c r="X102" i="1"/>
  <c r="M102" i="1"/>
  <c r="N102" i="1" s="1"/>
  <c r="O102" i="1" s="1"/>
  <c r="L102" i="1"/>
  <c r="AL101" i="1"/>
  <c r="AM101" i="1" s="1"/>
  <c r="AK101" i="1"/>
  <c r="AJ101" i="1"/>
  <c r="Y101" i="1"/>
  <c r="X101" i="1"/>
  <c r="N101" i="1"/>
  <c r="O101" i="1" s="1"/>
  <c r="M101" i="1"/>
  <c r="L101" i="1"/>
  <c r="AK100" i="1"/>
  <c r="AL100" i="1" s="1"/>
  <c r="AM100" i="1" s="1"/>
  <c r="AJ100" i="1"/>
  <c r="Z100" i="1"/>
  <c r="AA100" i="1" s="1"/>
  <c r="Y100" i="1"/>
  <c r="X100" i="1"/>
  <c r="M100" i="1"/>
  <c r="L100" i="1"/>
  <c r="N100" i="1" s="1"/>
  <c r="O100" i="1" s="1"/>
  <c r="AL99" i="1"/>
  <c r="AM99" i="1" s="1"/>
  <c r="AK99" i="1"/>
  <c r="AJ99" i="1"/>
  <c r="AA99" i="1"/>
  <c r="Z99" i="1"/>
  <c r="Y99" i="1"/>
  <c r="X99" i="1"/>
  <c r="N99" i="1"/>
  <c r="O99" i="1" s="1"/>
  <c r="M99" i="1"/>
  <c r="L99" i="1"/>
  <c r="AL98" i="1"/>
  <c r="AM98" i="1" s="1"/>
  <c r="AK98" i="1"/>
  <c r="AJ98" i="1"/>
  <c r="Z98" i="1"/>
  <c r="AA98" i="1" s="1"/>
  <c r="Y98" i="1"/>
  <c r="X98" i="1"/>
  <c r="M98" i="1"/>
  <c r="N98" i="1" s="1"/>
  <c r="O98" i="1" s="1"/>
  <c r="L98" i="1"/>
  <c r="AL97" i="1"/>
  <c r="AM97" i="1" s="1"/>
  <c r="AK97" i="1"/>
  <c r="AJ97" i="1"/>
  <c r="Y97" i="1"/>
  <c r="Z97" i="1" s="1"/>
  <c r="AA97" i="1" s="1"/>
  <c r="X97" i="1"/>
  <c r="N97" i="1"/>
  <c r="O97" i="1" s="1"/>
  <c r="M97" i="1"/>
  <c r="L97" i="1"/>
  <c r="AK96" i="1"/>
  <c r="AJ96" i="1"/>
  <c r="Z96" i="1"/>
  <c r="AA96" i="1" s="1"/>
  <c r="Y96" i="1"/>
  <c r="X96" i="1"/>
  <c r="M96" i="1"/>
  <c r="L96" i="1"/>
  <c r="AL95" i="1"/>
  <c r="AM95" i="1" s="1"/>
  <c r="AK95" i="1"/>
  <c r="AJ95" i="1"/>
  <c r="Y95" i="1"/>
  <c r="Z95" i="1" s="1"/>
  <c r="AA95" i="1" s="1"/>
  <c r="X95" i="1"/>
  <c r="N95" i="1"/>
  <c r="O95" i="1" s="1"/>
  <c r="M95" i="1"/>
  <c r="L95" i="1"/>
  <c r="AK94" i="1"/>
  <c r="AJ94" i="1"/>
  <c r="AL94" i="1" s="1"/>
  <c r="AM94" i="1" s="1"/>
  <c r="Z94" i="1"/>
  <c r="AA94" i="1" s="1"/>
  <c r="Y94" i="1"/>
  <c r="X94" i="1"/>
  <c r="O94" i="1"/>
  <c r="N94" i="1"/>
  <c r="M94" i="1"/>
  <c r="L94" i="1"/>
  <c r="AL93" i="1"/>
  <c r="AM93" i="1" s="1"/>
  <c r="AK93" i="1"/>
  <c r="AJ93" i="1"/>
  <c r="Z93" i="1"/>
  <c r="AA93" i="1" s="1"/>
  <c r="Y93" i="1"/>
  <c r="X93" i="1"/>
  <c r="N93" i="1"/>
  <c r="O93" i="1" s="1"/>
  <c r="M93" i="1"/>
  <c r="L93" i="1"/>
  <c r="AK92" i="1"/>
  <c r="AL92" i="1" s="1"/>
  <c r="AM92" i="1" s="1"/>
  <c r="AJ92" i="1"/>
  <c r="Z92" i="1"/>
  <c r="AA92" i="1" s="1"/>
  <c r="Y92" i="1"/>
  <c r="X92" i="1"/>
  <c r="N92" i="1"/>
  <c r="O92" i="1" s="1"/>
  <c r="M92" i="1"/>
  <c r="L92" i="1"/>
  <c r="AL91" i="1"/>
  <c r="AM91" i="1" s="1"/>
  <c r="AK91" i="1"/>
  <c r="AJ91" i="1"/>
  <c r="Y91" i="1"/>
  <c r="X91" i="1"/>
  <c r="N91" i="1"/>
  <c r="O91" i="1" s="1"/>
  <c r="M91" i="1"/>
  <c r="L91" i="1"/>
  <c r="AK90" i="1"/>
  <c r="AJ90" i="1"/>
  <c r="Z90" i="1"/>
  <c r="AA90" i="1" s="1"/>
  <c r="Y90" i="1"/>
  <c r="X90" i="1"/>
  <c r="M90" i="1"/>
  <c r="N90" i="1" s="1"/>
  <c r="O90" i="1" s="1"/>
  <c r="L90" i="1"/>
  <c r="AL89" i="1"/>
  <c r="AM89" i="1" s="1"/>
  <c r="AK89" i="1"/>
  <c r="AJ89" i="1"/>
  <c r="Y89" i="1"/>
  <c r="X89" i="1"/>
  <c r="Z89" i="1" s="1"/>
  <c r="AA89" i="1" s="1"/>
  <c r="N89" i="1"/>
  <c r="O89" i="1" s="1"/>
  <c r="M89" i="1"/>
  <c r="L89" i="1"/>
  <c r="AM88" i="1"/>
  <c r="AL88" i="1"/>
  <c r="AK88" i="1"/>
  <c r="AJ88" i="1"/>
  <c r="Z88" i="1"/>
  <c r="AA88" i="1" s="1"/>
  <c r="Y88" i="1"/>
  <c r="X88" i="1"/>
  <c r="N88" i="1"/>
  <c r="O88" i="1" s="1"/>
  <c r="M88" i="1"/>
  <c r="L88" i="1"/>
  <c r="AL87" i="1"/>
  <c r="AM87" i="1" s="1"/>
  <c r="AK87" i="1"/>
  <c r="AJ87" i="1"/>
  <c r="Y87" i="1"/>
  <c r="Z87" i="1" s="1"/>
  <c r="AA87" i="1" s="1"/>
  <c r="X87" i="1"/>
  <c r="N87" i="1"/>
  <c r="O87" i="1" s="1"/>
  <c r="M87" i="1"/>
  <c r="L87" i="1"/>
  <c r="AK86" i="1"/>
  <c r="AL86" i="1" s="1"/>
  <c r="AM86" i="1" s="1"/>
  <c r="AJ86" i="1"/>
  <c r="Z86" i="1"/>
  <c r="AA86" i="1" s="1"/>
  <c r="Y86" i="1"/>
  <c r="X86" i="1"/>
  <c r="M86" i="1"/>
  <c r="L86" i="1"/>
  <c r="AL85" i="1"/>
  <c r="AM85" i="1" s="1"/>
  <c r="AK85" i="1"/>
  <c r="AJ85" i="1"/>
  <c r="Y85" i="1"/>
  <c r="X85" i="1"/>
  <c r="N85" i="1"/>
  <c r="O85" i="1" s="1"/>
  <c r="M85" i="1"/>
  <c r="L85" i="1"/>
  <c r="AK84" i="1"/>
  <c r="AL84" i="1" s="1"/>
  <c r="AM84" i="1" s="1"/>
  <c r="AJ84" i="1"/>
  <c r="Z84" i="1"/>
  <c r="AA84" i="1" s="1"/>
  <c r="Y84" i="1"/>
  <c r="X84" i="1"/>
  <c r="M84" i="1"/>
  <c r="L84" i="1"/>
  <c r="N84" i="1" s="1"/>
  <c r="O84" i="1" s="1"/>
  <c r="AL83" i="1"/>
  <c r="AM83" i="1" s="1"/>
  <c r="AK83" i="1"/>
  <c r="AJ83" i="1"/>
  <c r="AA83" i="1"/>
  <c r="Z83" i="1"/>
  <c r="Y83" i="1"/>
  <c r="X83" i="1"/>
  <c r="N83" i="1"/>
  <c r="O83" i="1" s="1"/>
  <c r="M83" i="1"/>
  <c r="L83" i="1"/>
  <c r="AM82" i="1"/>
  <c r="AL82" i="1"/>
  <c r="AK82" i="1"/>
  <c r="AJ82" i="1"/>
  <c r="Z82" i="1"/>
  <c r="AA82" i="1" s="1"/>
  <c r="Y82" i="1"/>
  <c r="X82" i="1"/>
  <c r="N82" i="1"/>
  <c r="O82" i="1" s="1"/>
  <c r="M82" i="1"/>
  <c r="L82" i="1"/>
  <c r="AL81" i="1"/>
  <c r="AM81" i="1" s="1"/>
  <c r="AK81" i="1"/>
  <c r="AJ81" i="1"/>
  <c r="Y81" i="1"/>
  <c r="Z81" i="1" s="1"/>
  <c r="AA81" i="1" s="1"/>
  <c r="X81" i="1"/>
  <c r="N81" i="1"/>
  <c r="O81" i="1" s="1"/>
  <c r="M81" i="1"/>
  <c r="L81" i="1"/>
  <c r="AK80" i="1"/>
  <c r="AJ80" i="1"/>
  <c r="Z80" i="1"/>
  <c r="AA80" i="1" s="1"/>
  <c r="Y80" i="1"/>
  <c r="X80" i="1"/>
  <c r="M80" i="1"/>
  <c r="L80" i="1"/>
  <c r="AL79" i="1"/>
  <c r="AM79" i="1" s="1"/>
  <c r="AK79" i="1"/>
  <c r="AJ79" i="1"/>
  <c r="Y79" i="1"/>
  <c r="Z79" i="1" s="1"/>
  <c r="AA79" i="1" s="1"/>
  <c r="X79" i="1"/>
  <c r="N79" i="1"/>
  <c r="O79" i="1" s="1"/>
  <c r="M79" i="1"/>
  <c r="L79" i="1"/>
  <c r="AK78" i="1"/>
  <c r="AJ78" i="1"/>
  <c r="AL78" i="1" s="1"/>
  <c r="AM78" i="1" s="1"/>
  <c r="Z78" i="1"/>
  <c r="AA78" i="1" s="1"/>
  <c r="Y78" i="1"/>
  <c r="X78" i="1"/>
  <c r="O78" i="1"/>
  <c r="N78" i="1"/>
  <c r="M78" i="1"/>
  <c r="L78" i="1"/>
  <c r="AL77" i="1"/>
  <c r="AM77" i="1" s="1"/>
  <c r="AK77" i="1"/>
  <c r="AJ77" i="1"/>
  <c r="Z77" i="1"/>
  <c r="AA77" i="1" s="1"/>
  <c r="Y77" i="1"/>
  <c r="X77" i="1"/>
  <c r="N77" i="1"/>
  <c r="O77" i="1" s="1"/>
  <c r="M77" i="1"/>
  <c r="L77" i="1"/>
  <c r="AK76" i="1"/>
  <c r="AL76" i="1" s="1"/>
  <c r="AM76" i="1" s="1"/>
  <c r="AJ76" i="1"/>
  <c r="Z76" i="1"/>
  <c r="AA76" i="1" s="1"/>
  <c r="Y76" i="1"/>
  <c r="X76" i="1"/>
  <c r="M76" i="1"/>
  <c r="N76" i="1" s="1"/>
  <c r="O76" i="1" s="1"/>
  <c r="L76" i="1"/>
  <c r="AL75" i="1"/>
  <c r="AM75" i="1" s="1"/>
  <c r="AK75" i="1"/>
  <c r="AJ75" i="1"/>
  <c r="Y75" i="1"/>
  <c r="X75" i="1"/>
  <c r="N75" i="1"/>
  <c r="O75" i="1" s="1"/>
  <c r="M75" i="1"/>
  <c r="L75" i="1"/>
  <c r="AK74" i="1"/>
  <c r="AL74" i="1" s="1"/>
  <c r="AM74" i="1" s="1"/>
  <c r="AJ74" i="1"/>
  <c r="Z74" i="1"/>
  <c r="AA74" i="1" s="1"/>
  <c r="Y74" i="1"/>
  <c r="X74" i="1"/>
  <c r="M74" i="1"/>
  <c r="N74" i="1" s="1"/>
  <c r="O74" i="1" s="1"/>
  <c r="L74" i="1"/>
  <c r="AL73" i="1"/>
  <c r="AM73" i="1" s="1"/>
  <c r="AK73" i="1"/>
  <c r="AJ73" i="1"/>
  <c r="Y73" i="1"/>
  <c r="X73" i="1"/>
  <c r="Z73" i="1" s="1"/>
  <c r="AA73" i="1" s="1"/>
  <c r="N73" i="1"/>
  <c r="O73" i="1" s="1"/>
  <c r="M73" i="1"/>
  <c r="L73" i="1"/>
  <c r="AM72" i="1"/>
  <c r="AL72" i="1"/>
  <c r="AK72" i="1"/>
  <c r="AJ72" i="1"/>
  <c r="Z72" i="1"/>
  <c r="AA72" i="1" s="1"/>
  <c r="Y72" i="1"/>
  <c r="X72" i="1"/>
  <c r="N72" i="1"/>
  <c r="O72" i="1" s="1"/>
  <c r="M72" i="1"/>
  <c r="L72" i="1"/>
  <c r="AL71" i="1"/>
  <c r="AM71" i="1" s="1"/>
  <c r="AK71" i="1"/>
  <c r="AJ71" i="1"/>
  <c r="Y71" i="1"/>
  <c r="Z71" i="1" s="1"/>
  <c r="AA71" i="1" s="1"/>
  <c r="X71" i="1"/>
  <c r="N71" i="1"/>
  <c r="O71" i="1" s="1"/>
  <c r="M71" i="1"/>
  <c r="L71" i="1"/>
  <c r="AK70" i="1"/>
  <c r="AL70" i="1" s="1"/>
  <c r="AM70" i="1" s="1"/>
  <c r="AJ70" i="1"/>
  <c r="Z70" i="1"/>
  <c r="AA70" i="1" s="1"/>
  <c r="Y70" i="1"/>
  <c r="X70" i="1"/>
  <c r="M70" i="1"/>
  <c r="L70" i="1"/>
  <c r="AL69" i="1"/>
  <c r="AM69" i="1" s="1"/>
  <c r="AK69" i="1"/>
  <c r="AJ69" i="1"/>
  <c r="Y69" i="1"/>
  <c r="X69" i="1"/>
  <c r="N69" i="1"/>
  <c r="O69" i="1" s="1"/>
  <c r="M69" i="1"/>
  <c r="L69" i="1"/>
  <c r="AK68" i="1"/>
  <c r="AL68" i="1" s="1"/>
  <c r="AM68" i="1" s="1"/>
  <c r="AJ68" i="1"/>
  <c r="Z68" i="1"/>
  <c r="AA68" i="1" s="1"/>
  <c r="Y68" i="1"/>
  <c r="X68" i="1"/>
  <c r="M68" i="1"/>
  <c r="L68" i="1"/>
  <c r="N68" i="1" s="1"/>
  <c r="O68" i="1" s="1"/>
  <c r="AL67" i="1"/>
  <c r="AM67" i="1" s="1"/>
  <c r="AK67" i="1"/>
  <c r="AJ67" i="1"/>
  <c r="AA67" i="1"/>
  <c r="Z67" i="1"/>
  <c r="Y67" i="1"/>
  <c r="X67" i="1"/>
  <c r="N67" i="1"/>
  <c r="O67" i="1" s="1"/>
  <c r="M67" i="1"/>
  <c r="L67" i="1"/>
  <c r="AL66" i="1"/>
  <c r="AM66" i="1" s="1"/>
  <c r="AK66" i="1"/>
  <c r="AJ66" i="1"/>
  <c r="Z66" i="1"/>
  <c r="AA66" i="1" s="1"/>
  <c r="Y66" i="1"/>
  <c r="X66" i="1"/>
  <c r="M66" i="1"/>
  <c r="N66" i="1" s="1"/>
  <c r="O66" i="1" s="1"/>
  <c r="L66" i="1"/>
  <c r="AL65" i="1"/>
  <c r="AM65" i="1" s="1"/>
  <c r="AK65" i="1"/>
  <c r="AJ65" i="1"/>
  <c r="Y65" i="1"/>
  <c r="Z65" i="1" s="1"/>
  <c r="AA65" i="1" s="1"/>
  <c r="X65" i="1"/>
  <c r="N65" i="1"/>
  <c r="O65" i="1" s="1"/>
  <c r="M65" i="1"/>
  <c r="L65" i="1"/>
  <c r="AK64" i="1"/>
  <c r="AJ64" i="1"/>
  <c r="Z64" i="1"/>
  <c r="AA64" i="1" s="1"/>
  <c r="Y64" i="1"/>
  <c r="X64" i="1"/>
  <c r="M64" i="1"/>
  <c r="L64" i="1"/>
  <c r="AL63" i="1"/>
  <c r="AM63" i="1" s="1"/>
  <c r="AK63" i="1"/>
  <c r="AJ63" i="1"/>
  <c r="Y63" i="1"/>
  <c r="Z63" i="1" s="1"/>
  <c r="AA63" i="1" s="1"/>
  <c r="X63" i="1"/>
  <c r="N63" i="1"/>
  <c r="O63" i="1" s="1"/>
  <c r="M63" i="1"/>
  <c r="L63" i="1"/>
  <c r="AK62" i="1"/>
  <c r="AJ62" i="1"/>
  <c r="AL62" i="1" s="1"/>
  <c r="AM62" i="1" s="1"/>
  <c r="Z62" i="1"/>
  <c r="AA62" i="1" s="1"/>
  <c r="Y62" i="1"/>
  <c r="X62" i="1"/>
  <c r="O62" i="1"/>
  <c r="N62" i="1"/>
  <c r="M62" i="1"/>
  <c r="L62" i="1"/>
  <c r="AL61" i="1"/>
  <c r="AM61" i="1" s="1"/>
  <c r="AK61" i="1"/>
  <c r="AJ61" i="1"/>
  <c r="Z61" i="1"/>
  <c r="AA61" i="1" s="1"/>
  <c r="Y61" i="1"/>
  <c r="X61" i="1"/>
  <c r="N61" i="1"/>
  <c r="O61" i="1" s="1"/>
  <c r="M61" i="1"/>
  <c r="L61" i="1"/>
  <c r="AK60" i="1"/>
  <c r="AL60" i="1" s="1"/>
  <c r="AM60" i="1" s="1"/>
  <c r="AJ60" i="1"/>
  <c r="Z60" i="1"/>
  <c r="AA60" i="1" s="1"/>
  <c r="Y60" i="1"/>
  <c r="X60" i="1"/>
  <c r="M60" i="1"/>
  <c r="N60" i="1" s="1"/>
  <c r="O60" i="1" s="1"/>
  <c r="L60" i="1"/>
  <c r="AL59" i="1"/>
  <c r="AM59" i="1" s="1"/>
  <c r="AK59" i="1"/>
  <c r="AJ59" i="1"/>
  <c r="Y59" i="1"/>
  <c r="Z59" i="1" s="1"/>
  <c r="AA59" i="1" s="1"/>
  <c r="X59" i="1"/>
  <c r="N59" i="1"/>
  <c r="O59" i="1" s="1"/>
  <c r="M59" i="1"/>
  <c r="L59" i="1"/>
  <c r="AK58" i="1"/>
  <c r="AJ58" i="1"/>
  <c r="Z58" i="1"/>
  <c r="AA58" i="1" s="1"/>
  <c r="Y58" i="1"/>
  <c r="X58" i="1"/>
  <c r="M58" i="1"/>
  <c r="N58" i="1" s="1"/>
  <c r="O58" i="1" s="1"/>
  <c r="L58" i="1"/>
  <c r="AL57" i="1"/>
  <c r="AM57" i="1" s="1"/>
  <c r="AK57" i="1"/>
  <c r="AJ57" i="1"/>
  <c r="Y57" i="1"/>
  <c r="X57" i="1"/>
  <c r="Z57" i="1" s="1"/>
  <c r="AA57" i="1" s="1"/>
  <c r="N57" i="1"/>
  <c r="O57" i="1" s="1"/>
  <c r="M57" i="1"/>
  <c r="L57" i="1"/>
  <c r="AM56" i="1"/>
  <c r="AL56" i="1"/>
  <c r="AK56" i="1"/>
  <c r="AJ56" i="1"/>
  <c r="Z56" i="1"/>
  <c r="AA56" i="1" s="1"/>
  <c r="Y56" i="1"/>
  <c r="X56" i="1"/>
  <c r="N56" i="1"/>
  <c r="O56" i="1" s="1"/>
  <c r="M56" i="1"/>
  <c r="L56" i="1"/>
  <c r="AL55" i="1"/>
  <c r="AM55" i="1" s="1"/>
  <c r="AK55" i="1"/>
  <c r="AJ55" i="1"/>
  <c r="Y55" i="1"/>
  <c r="Z55" i="1" s="1"/>
  <c r="AA55" i="1" s="1"/>
  <c r="X55" i="1"/>
  <c r="N55" i="1"/>
  <c r="O55" i="1" s="1"/>
  <c r="M55" i="1"/>
  <c r="L55" i="1"/>
  <c r="AK54" i="1"/>
  <c r="AL54" i="1" s="1"/>
  <c r="AM54" i="1" s="1"/>
  <c r="AJ54" i="1"/>
  <c r="Z54" i="1"/>
  <c r="AA54" i="1" s="1"/>
  <c r="Y54" i="1"/>
  <c r="X54" i="1"/>
  <c r="M54" i="1"/>
  <c r="L54" i="1"/>
  <c r="AL53" i="1"/>
  <c r="AM53" i="1" s="1"/>
  <c r="AK53" i="1"/>
  <c r="AJ53" i="1"/>
  <c r="Y53" i="1"/>
  <c r="X53" i="1"/>
  <c r="N53" i="1"/>
  <c r="O53" i="1" s="1"/>
  <c r="M53" i="1"/>
  <c r="L53" i="1"/>
  <c r="AK52" i="1"/>
  <c r="AL52" i="1" s="1"/>
  <c r="AM52" i="1" s="1"/>
  <c r="AJ52" i="1"/>
  <c r="Z52" i="1"/>
  <c r="AA52" i="1" s="1"/>
  <c r="Y52" i="1"/>
  <c r="X52" i="1"/>
  <c r="M52" i="1"/>
  <c r="L52" i="1"/>
  <c r="N52" i="1" s="1"/>
  <c r="O52" i="1" s="1"/>
  <c r="AL51" i="1"/>
  <c r="AM51" i="1" s="1"/>
  <c r="AK51" i="1"/>
  <c r="AJ51" i="1"/>
  <c r="AA51" i="1"/>
  <c r="Z51" i="1"/>
  <c r="Y51" i="1"/>
  <c r="X51" i="1"/>
  <c r="N51" i="1"/>
  <c r="O51" i="1" s="1"/>
  <c r="M51" i="1"/>
  <c r="L51" i="1"/>
  <c r="AL50" i="1"/>
  <c r="AM50" i="1" s="1"/>
  <c r="AK50" i="1"/>
  <c r="AJ50" i="1"/>
  <c r="Z50" i="1"/>
  <c r="AA50" i="1" s="1"/>
  <c r="Y50" i="1"/>
  <c r="X50" i="1"/>
  <c r="M50" i="1"/>
  <c r="N50" i="1" s="1"/>
  <c r="O50" i="1" s="1"/>
  <c r="L50" i="1"/>
  <c r="AL49" i="1"/>
  <c r="AM49" i="1" s="1"/>
  <c r="AK49" i="1"/>
  <c r="AJ49" i="1"/>
  <c r="Z49" i="1"/>
  <c r="AA49" i="1" s="1"/>
  <c r="Y49" i="1"/>
  <c r="X49" i="1"/>
  <c r="N49" i="1"/>
  <c r="O49" i="1" s="1"/>
  <c r="M49" i="1"/>
  <c r="L49" i="1"/>
  <c r="AK48" i="1"/>
  <c r="AJ48" i="1"/>
  <c r="Z48" i="1"/>
  <c r="AA48" i="1" s="1"/>
  <c r="Y48" i="1"/>
  <c r="X48" i="1"/>
  <c r="M48" i="1"/>
  <c r="L48" i="1"/>
  <c r="AL47" i="1"/>
  <c r="AM47" i="1" s="1"/>
  <c r="AK47" i="1"/>
  <c r="AJ47" i="1"/>
  <c r="Y47" i="1"/>
  <c r="Z47" i="1" s="1"/>
  <c r="AA47" i="1" s="1"/>
  <c r="X47" i="1"/>
  <c r="N47" i="1"/>
  <c r="O47" i="1" s="1"/>
  <c r="M47" i="1"/>
  <c r="L47" i="1"/>
  <c r="AK46" i="1"/>
  <c r="AJ46" i="1"/>
  <c r="AL46" i="1" s="1"/>
  <c r="AM46" i="1" s="1"/>
  <c r="Z46" i="1"/>
  <c r="AA46" i="1" s="1"/>
  <c r="Y46" i="1"/>
  <c r="X46" i="1"/>
  <c r="O46" i="1"/>
  <c r="N46" i="1"/>
  <c r="M46" i="1"/>
  <c r="L46" i="1"/>
  <c r="AL45" i="1"/>
  <c r="AM45" i="1" s="1"/>
  <c r="AK45" i="1"/>
  <c r="AJ45" i="1"/>
  <c r="Z45" i="1"/>
  <c r="AA45" i="1" s="1"/>
  <c r="Y45" i="1"/>
  <c r="X45" i="1"/>
  <c r="N45" i="1"/>
  <c r="O45" i="1" s="1"/>
  <c r="M45" i="1"/>
  <c r="L45" i="1"/>
  <c r="AK44" i="1"/>
  <c r="AL44" i="1" s="1"/>
  <c r="AM44" i="1" s="1"/>
  <c r="AJ44" i="1"/>
  <c r="Z44" i="1"/>
  <c r="AA44" i="1" s="1"/>
  <c r="Y44" i="1"/>
  <c r="X44" i="1"/>
  <c r="M44" i="1"/>
  <c r="N44" i="1" s="1"/>
  <c r="O44" i="1" s="1"/>
  <c r="L44" i="1"/>
  <c r="AL43" i="1"/>
  <c r="AM43" i="1" s="1"/>
  <c r="AK43" i="1"/>
  <c r="AJ43" i="1"/>
  <c r="Y43" i="1"/>
  <c r="X43" i="1"/>
  <c r="N43" i="1"/>
  <c r="O43" i="1" s="1"/>
  <c r="M43" i="1"/>
  <c r="L43" i="1"/>
  <c r="AK42" i="1"/>
  <c r="AJ42" i="1"/>
  <c r="Z42" i="1"/>
  <c r="AA42" i="1" s="1"/>
  <c r="Y42" i="1"/>
  <c r="X42" i="1"/>
  <c r="M42" i="1"/>
  <c r="N42" i="1" s="1"/>
  <c r="O42" i="1" s="1"/>
  <c r="L42" i="1"/>
  <c r="AL41" i="1"/>
  <c r="AM41" i="1" s="1"/>
  <c r="AK41" i="1"/>
  <c r="AJ41" i="1"/>
  <c r="Y41" i="1"/>
  <c r="X41" i="1"/>
  <c r="Z41" i="1" s="1"/>
  <c r="AA41" i="1" s="1"/>
  <c r="N41" i="1"/>
  <c r="O41" i="1" s="1"/>
  <c r="M41" i="1"/>
  <c r="L41" i="1"/>
  <c r="AM40" i="1"/>
  <c r="AL40" i="1"/>
  <c r="AK40" i="1"/>
  <c r="AJ40" i="1"/>
  <c r="Z40" i="1"/>
  <c r="AA40" i="1" s="1"/>
  <c r="Y40" i="1"/>
  <c r="X40" i="1"/>
  <c r="O40" i="1"/>
  <c r="N40" i="1"/>
  <c r="M40" i="1"/>
  <c r="L40" i="1"/>
  <c r="AL39" i="1"/>
  <c r="AM39" i="1" s="1"/>
  <c r="AK39" i="1"/>
  <c r="AJ39" i="1"/>
  <c r="Z39" i="1"/>
  <c r="AA39" i="1" s="1"/>
  <c r="Y39" i="1"/>
  <c r="X39" i="1"/>
  <c r="N39" i="1"/>
  <c r="O39" i="1" s="1"/>
  <c r="M39" i="1"/>
  <c r="L39" i="1"/>
  <c r="AK38" i="1"/>
  <c r="AL38" i="1" s="1"/>
  <c r="AM38" i="1" s="1"/>
  <c r="AJ38" i="1"/>
  <c r="Z38" i="1"/>
  <c r="AA38" i="1" s="1"/>
  <c r="Y38" i="1"/>
  <c r="X38" i="1"/>
  <c r="M38" i="1"/>
  <c r="L38" i="1"/>
  <c r="AL37" i="1"/>
  <c r="AM37" i="1" s="1"/>
  <c r="AK37" i="1"/>
  <c r="AJ37" i="1"/>
  <c r="Y37" i="1"/>
  <c r="X37" i="1"/>
  <c r="N37" i="1"/>
  <c r="O37" i="1" s="1"/>
  <c r="M37" i="1"/>
  <c r="L37" i="1"/>
  <c r="AK36" i="1"/>
  <c r="AL36" i="1" s="1"/>
  <c r="AM36" i="1" s="1"/>
  <c r="AJ36" i="1"/>
  <c r="Z36" i="1"/>
  <c r="AA36" i="1" s="1"/>
  <c r="Y36" i="1"/>
  <c r="X36" i="1"/>
  <c r="M36" i="1"/>
  <c r="L36" i="1"/>
  <c r="N36" i="1" s="1"/>
  <c r="O36" i="1" s="1"/>
  <c r="AL35" i="1"/>
  <c r="AM35" i="1" s="1"/>
  <c r="AK35" i="1"/>
  <c r="AJ35" i="1"/>
  <c r="AA35" i="1"/>
  <c r="Z35" i="1"/>
  <c r="Y35" i="1"/>
  <c r="X35" i="1"/>
  <c r="N35" i="1"/>
  <c r="O35" i="1" s="1"/>
  <c r="M35" i="1"/>
  <c r="L35" i="1"/>
  <c r="AL34" i="1"/>
  <c r="AM34" i="1" s="1"/>
  <c r="AK34" i="1"/>
  <c r="AJ34" i="1"/>
  <c r="Z34" i="1"/>
  <c r="AA34" i="1" s="1"/>
  <c r="Y34" i="1"/>
  <c r="X34" i="1"/>
  <c r="M34" i="1"/>
  <c r="N34" i="1" s="1"/>
  <c r="O34" i="1" s="1"/>
  <c r="L34" i="1"/>
  <c r="AL33" i="1"/>
  <c r="AM33" i="1" s="1"/>
  <c r="AK33" i="1"/>
  <c r="AJ33" i="1"/>
  <c r="Y33" i="1"/>
  <c r="Z33" i="1" s="1"/>
  <c r="AA33" i="1" s="1"/>
  <c r="X33" i="1"/>
  <c r="N33" i="1"/>
  <c r="O33" i="1" s="1"/>
  <c r="M33" i="1"/>
  <c r="L33" i="1"/>
  <c r="AK32" i="1"/>
  <c r="AJ32" i="1"/>
  <c r="Z32" i="1"/>
  <c r="AA32" i="1" s="1"/>
  <c r="Y32" i="1"/>
  <c r="X32" i="1"/>
  <c r="M32" i="1"/>
  <c r="N32" i="1" s="1"/>
  <c r="O32" i="1" s="1"/>
  <c r="L32" i="1"/>
  <c r="AL31" i="1"/>
  <c r="AM31" i="1" s="1"/>
  <c r="AK31" i="1"/>
  <c r="AJ31" i="1"/>
  <c r="Y31" i="1"/>
  <c r="Z31" i="1" s="1"/>
  <c r="AA31" i="1" s="1"/>
  <c r="X31" i="1"/>
  <c r="N31" i="1"/>
  <c r="O31" i="1" s="1"/>
  <c r="M31" i="1"/>
  <c r="L31" i="1"/>
  <c r="AK30" i="1"/>
  <c r="AJ30" i="1"/>
  <c r="AL30" i="1" s="1"/>
  <c r="AM30" i="1" s="1"/>
  <c r="Z30" i="1"/>
  <c r="AA30" i="1" s="1"/>
  <c r="Y30" i="1"/>
  <c r="X30" i="1"/>
  <c r="O30" i="1"/>
  <c r="N30" i="1"/>
  <c r="M30" i="1"/>
  <c r="L30" i="1"/>
  <c r="AL29" i="1"/>
  <c r="AM29" i="1" s="1"/>
  <c r="AK29" i="1"/>
  <c r="AJ29" i="1"/>
  <c r="Z29" i="1"/>
  <c r="AA29" i="1" s="1"/>
  <c r="Y29" i="1"/>
  <c r="X29" i="1"/>
  <c r="N29" i="1"/>
  <c r="O29" i="1" s="1"/>
  <c r="M29" i="1"/>
  <c r="L29" i="1"/>
  <c r="AK28" i="1"/>
  <c r="AL28" i="1" s="1"/>
  <c r="AM28" i="1" s="1"/>
  <c r="AJ28" i="1"/>
  <c r="AA28" i="1"/>
  <c r="Z28" i="1"/>
  <c r="Y28" i="1"/>
  <c r="X28" i="1"/>
  <c r="M28" i="1"/>
  <c r="N28" i="1" s="1"/>
  <c r="O28" i="1" s="1"/>
  <c r="L28" i="1"/>
  <c r="AM27" i="1"/>
  <c r="AL27" i="1"/>
  <c r="AK27" i="1"/>
  <c r="AJ27" i="1"/>
  <c r="Y27" i="1"/>
  <c r="Z27" i="1" s="1"/>
  <c r="AA27" i="1" s="1"/>
  <c r="X27" i="1"/>
  <c r="O27" i="1"/>
  <c r="N27" i="1"/>
  <c r="M27" i="1"/>
  <c r="L27" i="1"/>
  <c r="AK26" i="1"/>
  <c r="AL26" i="1" s="1"/>
  <c r="AM26" i="1" s="1"/>
  <c r="AJ26" i="1"/>
  <c r="AA26" i="1"/>
  <c r="Z26" i="1"/>
  <c r="Y26" i="1"/>
  <c r="X26" i="1"/>
  <c r="M26" i="1"/>
  <c r="N26" i="1" s="1"/>
  <c r="O26" i="1" s="1"/>
  <c r="L26" i="1"/>
  <c r="AM25" i="1"/>
  <c r="AL25" i="1"/>
  <c r="AK25" i="1"/>
  <c r="AJ25" i="1"/>
  <c r="Y25" i="1"/>
  <c r="Z25" i="1" s="1"/>
  <c r="AA25" i="1" s="1"/>
  <c r="X25" i="1"/>
  <c r="O25" i="1"/>
  <c r="N25" i="1"/>
  <c r="M25" i="1"/>
  <c r="L25" i="1"/>
  <c r="AK24" i="1"/>
  <c r="AL24" i="1" s="1"/>
  <c r="AM24" i="1" s="1"/>
  <c r="AJ24" i="1"/>
  <c r="AA24" i="1"/>
  <c r="Z24" i="1"/>
  <c r="Y24" i="1"/>
  <c r="X24" i="1"/>
  <c r="M24" i="1"/>
  <c r="N24" i="1" s="1"/>
  <c r="O24" i="1" s="1"/>
  <c r="L24" i="1"/>
  <c r="AM23" i="1"/>
  <c r="AL23" i="1"/>
  <c r="AK23" i="1"/>
  <c r="AJ23" i="1"/>
  <c r="Y23" i="1"/>
  <c r="Z23" i="1" s="1"/>
  <c r="AA23" i="1" s="1"/>
  <c r="X23" i="1"/>
  <c r="O23" i="1"/>
  <c r="N23" i="1"/>
  <c r="M23" i="1"/>
  <c r="L23" i="1"/>
  <c r="AK22" i="1"/>
  <c r="AL22" i="1" s="1"/>
  <c r="AM22" i="1" s="1"/>
  <c r="AJ22" i="1"/>
  <c r="AA22" i="1"/>
  <c r="Z22" i="1"/>
  <c r="Y22" i="1"/>
  <c r="X22" i="1"/>
  <c r="M22" i="1"/>
  <c r="N22" i="1" s="1"/>
  <c r="O22" i="1" s="1"/>
  <c r="L22" i="1"/>
  <c r="AM21" i="1"/>
  <c r="AL21" i="1"/>
  <c r="AK21" i="1"/>
  <c r="AJ21" i="1"/>
  <c r="Y21" i="1"/>
  <c r="Z21" i="1" s="1"/>
  <c r="AA21" i="1" s="1"/>
  <c r="X21" i="1"/>
  <c r="O21" i="1"/>
  <c r="N21" i="1"/>
  <c r="M21" i="1"/>
  <c r="L21" i="1"/>
  <c r="AK20" i="1"/>
  <c r="AL20" i="1" s="1"/>
  <c r="AM20" i="1" s="1"/>
  <c r="AJ20" i="1"/>
  <c r="AA20" i="1"/>
  <c r="Z20" i="1"/>
  <c r="Y20" i="1"/>
  <c r="X20" i="1"/>
  <c r="M20" i="1"/>
  <c r="N20" i="1" s="1"/>
  <c r="O20" i="1" s="1"/>
  <c r="L20" i="1"/>
  <c r="AM19" i="1"/>
  <c r="AL19" i="1"/>
  <c r="AK19" i="1"/>
  <c r="AJ19" i="1"/>
  <c r="Y19" i="1"/>
  <c r="Z19" i="1" s="1"/>
  <c r="AA19" i="1" s="1"/>
  <c r="X19" i="1"/>
  <c r="O19" i="1"/>
  <c r="N19" i="1"/>
  <c r="M19" i="1"/>
  <c r="L19" i="1"/>
  <c r="AK18" i="1"/>
  <c r="AL18" i="1" s="1"/>
  <c r="AM18" i="1" s="1"/>
  <c r="AJ18" i="1"/>
  <c r="AA18" i="1"/>
  <c r="Z18" i="1"/>
  <c r="Y18" i="1"/>
  <c r="X18" i="1"/>
  <c r="M18" i="1"/>
  <c r="N18" i="1" s="1"/>
  <c r="O18" i="1" s="1"/>
  <c r="L18" i="1"/>
  <c r="AM17" i="1"/>
  <c r="AL17" i="1"/>
  <c r="AK17" i="1"/>
  <c r="AJ17" i="1"/>
  <c r="Y17" i="1"/>
  <c r="Z17" i="1" s="1"/>
  <c r="AA17" i="1" s="1"/>
  <c r="X17" i="1"/>
  <c r="O17" i="1"/>
  <c r="N17" i="1"/>
  <c r="M17" i="1"/>
  <c r="L17" i="1"/>
  <c r="AK16" i="1"/>
  <c r="AL16" i="1" s="1"/>
  <c r="AM16" i="1" s="1"/>
  <c r="AJ16" i="1"/>
  <c r="AA16" i="1"/>
  <c r="Z16" i="1"/>
  <c r="Y16" i="1"/>
  <c r="X16" i="1"/>
  <c r="M16" i="1"/>
  <c r="N16" i="1" s="1"/>
  <c r="O16" i="1" s="1"/>
  <c r="L16" i="1"/>
  <c r="AM15" i="1"/>
  <c r="AL15" i="1"/>
  <c r="AK15" i="1"/>
  <c r="AJ15" i="1"/>
  <c r="Y15" i="1"/>
  <c r="Z15" i="1" s="1"/>
  <c r="AA15" i="1" s="1"/>
  <c r="X15" i="1"/>
  <c r="O15" i="1"/>
  <c r="N15" i="1"/>
  <c r="M15" i="1"/>
  <c r="L15" i="1"/>
  <c r="AK14" i="1"/>
  <c r="AL14" i="1" s="1"/>
  <c r="AM14" i="1" s="1"/>
  <c r="AJ14" i="1"/>
  <c r="AA14" i="1"/>
  <c r="Z14" i="1"/>
  <c r="Y14" i="1"/>
  <c r="X14" i="1"/>
  <c r="M14" i="1"/>
  <c r="N14" i="1" s="1"/>
  <c r="O14" i="1" s="1"/>
  <c r="L14" i="1"/>
  <c r="AM13" i="1"/>
  <c r="AL13" i="1"/>
  <c r="AK13" i="1"/>
  <c r="AJ13" i="1"/>
  <c r="Y13" i="1"/>
  <c r="Z13" i="1" s="1"/>
  <c r="AA13" i="1" s="1"/>
  <c r="X13" i="1"/>
  <c r="O13" i="1"/>
  <c r="N13" i="1"/>
  <c r="M13" i="1"/>
  <c r="L13" i="1"/>
  <c r="AK12" i="1"/>
  <c r="AL12" i="1" s="1"/>
  <c r="AM12" i="1" s="1"/>
  <c r="AJ12" i="1"/>
  <c r="AA12" i="1"/>
  <c r="Z12" i="1"/>
  <c r="Y12" i="1"/>
  <c r="X12" i="1"/>
  <c r="M12" i="1"/>
  <c r="N12" i="1" s="1"/>
  <c r="O12" i="1" s="1"/>
  <c r="L12" i="1"/>
  <c r="AM11" i="1"/>
  <c r="AL11" i="1"/>
  <c r="AK11" i="1"/>
  <c r="AJ11" i="1"/>
  <c r="Y11" i="1"/>
  <c r="Z11" i="1" s="1"/>
  <c r="AA11" i="1" s="1"/>
  <c r="X11" i="1"/>
  <c r="O11" i="1"/>
  <c r="N11" i="1"/>
  <c r="M11" i="1"/>
  <c r="L11" i="1"/>
  <c r="AK10" i="1"/>
  <c r="AL10" i="1" s="1"/>
  <c r="AM10" i="1" s="1"/>
  <c r="AJ10" i="1"/>
  <c r="AA10" i="1"/>
  <c r="Z10" i="1"/>
  <c r="Y10" i="1"/>
  <c r="X10" i="1"/>
  <c r="M10" i="1"/>
  <c r="N10" i="1" s="1"/>
  <c r="O10" i="1" s="1"/>
  <c r="L10" i="1"/>
  <c r="AM9" i="1"/>
  <c r="AL9" i="1"/>
  <c r="AK9" i="1"/>
  <c r="AJ9" i="1"/>
  <c r="Y9" i="1"/>
  <c r="Z9" i="1" s="1"/>
  <c r="AA9" i="1" s="1"/>
  <c r="X9" i="1"/>
  <c r="O9" i="1"/>
  <c r="N9" i="1"/>
  <c r="M9" i="1"/>
  <c r="L9" i="1"/>
  <c r="AK8" i="1"/>
  <c r="AL8" i="1" s="1"/>
  <c r="AM8" i="1" s="1"/>
  <c r="AJ8" i="1"/>
  <c r="AA8" i="1"/>
  <c r="Z8" i="1"/>
  <c r="Y8" i="1"/>
  <c r="X8" i="1"/>
  <c r="M8" i="1"/>
  <c r="N8" i="1" s="1"/>
  <c r="O8" i="1" s="1"/>
  <c r="L8" i="1"/>
  <c r="AM7" i="1"/>
  <c r="AL7" i="1"/>
  <c r="AK7" i="1"/>
  <c r="AJ7" i="1"/>
  <c r="Y7" i="1"/>
  <c r="Z7" i="1" s="1"/>
  <c r="AA7" i="1" s="1"/>
  <c r="X7" i="1"/>
  <c r="O7" i="1"/>
  <c r="N7" i="1"/>
  <c r="M7" i="1"/>
  <c r="L7" i="1"/>
  <c r="AK6" i="1"/>
  <c r="AL6" i="1" s="1"/>
  <c r="AM6" i="1" s="1"/>
  <c r="AJ6" i="1"/>
  <c r="AA6" i="1"/>
  <c r="Z6" i="1"/>
  <c r="Y6" i="1"/>
  <c r="X6" i="1"/>
  <c r="M6" i="1"/>
  <c r="N6" i="1" s="1"/>
  <c r="O6" i="1" s="1"/>
  <c r="L6" i="1"/>
  <c r="AM5" i="1"/>
  <c r="AL5" i="1"/>
  <c r="AK5" i="1"/>
  <c r="AJ5" i="1"/>
  <c r="Y5" i="1"/>
  <c r="Z5" i="1" s="1"/>
  <c r="AA5" i="1" s="1"/>
  <c r="X5" i="1"/>
  <c r="O5" i="1"/>
  <c r="N5" i="1"/>
  <c r="M5" i="1"/>
  <c r="L5" i="1"/>
  <c r="AK4" i="1"/>
  <c r="AL4" i="1" s="1"/>
  <c r="AM4" i="1" s="1"/>
  <c r="AJ4" i="1"/>
  <c r="AA4" i="1"/>
  <c r="Z4" i="1"/>
  <c r="Y4" i="1"/>
  <c r="X4" i="1"/>
  <c r="M4" i="1"/>
  <c r="N4" i="1" s="1"/>
  <c r="O4" i="1" s="1"/>
  <c r="L4" i="1"/>
  <c r="AM3" i="1"/>
  <c r="AL3" i="1"/>
  <c r="AK3" i="1"/>
  <c r="AJ3" i="1"/>
  <c r="Y3" i="1"/>
  <c r="Z3" i="1" s="1"/>
  <c r="AA3" i="1" s="1"/>
  <c r="X3" i="1"/>
  <c r="O3" i="1"/>
  <c r="N3" i="1"/>
  <c r="M3" i="1"/>
  <c r="L3" i="1"/>
  <c r="AK2" i="1"/>
  <c r="AL2" i="1" s="1"/>
  <c r="AM2" i="1" s="1"/>
  <c r="AJ2" i="1"/>
  <c r="AA2" i="1"/>
  <c r="Z2" i="1"/>
  <c r="Y2" i="1"/>
  <c r="X2" i="1"/>
  <c r="M2" i="1"/>
  <c r="N2" i="1" s="1"/>
  <c r="O2" i="1" s="1"/>
  <c r="L2" i="1"/>
  <c r="N38" i="1" l="1"/>
  <c r="O38" i="1" s="1"/>
  <c r="Z53" i="1"/>
  <c r="AA53" i="1" s="1"/>
  <c r="AL80" i="1"/>
  <c r="AM80" i="1" s="1"/>
  <c r="N96" i="1"/>
  <c r="O96" i="1" s="1"/>
  <c r="Z166" i="1"/>
  <c r="AA166" i="1" s="1"/>
  <c r="Z178" i="1"/>
  <c r="AA178" i="1" s="1"/>
  <c r="AL32" i="1"/>
  <c r="AM32" i="1" s="1"/>
  <c r="N48" i="1"/>
  <c r="O48" i="1" s="1"/>
  <c r="Z75" i="1"/>
  <c r="AA75" i="1" s="1"/>
  <c r="AL90" i="1"/>
  <c r="AM90" i="1" s="1"/>
  <c r="N54" i="1"/>
  <c r="O54" i="1" s="1"/>
  <c r="Z69" i="1"/>
  <c r="AA69" i="1" s="1"/>
  <c r="AL96" i="1"/>
  <c r="AM96" i="1" s="1"/>
  <c r="Z172" i="1"/>
  <c r="AA172" i="1" s="1"/>
  <c r="AL48" i="1"/>
  <c r="AM48" i="1" s="1"/>
  <c r="N64" i="1"/>
  <c r="O64" i="1" s="1"/>
  <c r="Z91" i="1"/>
  <c r="AA91" i="1" s="1"/>
  <c r="AL155" i="1"/>
  <c r="AM155" i="1" s="1"/>
  <c r="Z43" i="1"/>
  <c r="AA43" i="1" s="1"/>
  <c r="AL58" i="1"/>
  <c r="AM58" i="1" s="1"/>
  <c r="N86" i="1"/>
  <c r="O86" i="1" s="1"/>
  <c r="Z101" i="1"/>
  <c r="AA101" i="1" s="1"/>
  <c r="Z134" i="1"/>
  <c r="AA134" i="1" s="1"/>
  <c r="Z213" i="1"/>
  <c r="AA213" i="1" s="1"/>
  <c r="AL42" i="1"/>
  <c r="AM42" i="1" s="1"/>
  <c r="N70" i="1"/>
  <c r="O70" i="1" s="1"/>
  <c r="Z85" i="1"/>
  <c r="AA85" i="1" s="1"/>
  <c r="Z146" i="1"/>
  <c r="AA146" i="1" s="1"/>
  <c r="Z37" i="1"/>
  <c r="AA37" i="1" s="1"/>
  <c r="AL64" i="1"/>
  <c r="AM64" i="1" s="1"/>
  <c r="N80" i="1"/>
  <c r="O80" i="1" s="1"/>
  <c r="AL123" i="1"/>
  <c r="AM123" i="1" s="1"/>
  <c r="N193" i="1"/>
  <c r="O193" i="1" s="1"/>
  <c r="AL133" i="1"/>
  <c r="AM133" i="1" s="1"/>
  <c r="N155" i="1"/>
  <c r="O155" i="1" s="1"/>
  <c r="N187" i="1"/>
  <c r="O187" i="1" s="1"/>
  <c r="N250" i="1"/>
  <c r="O250" i="1" s="1"/>
  <c r="Z162" i="1"/>
  <c r="AA162" i="1" s="1"/>
  <c r="N139" i="1"/>
  <c r="O139" i="1" s="1"/>
  <c r="Z128" i="1"/>
  <c r="AA128" i="1" s="1"/>
  <c r="AL171" i="1"/>
  <c r="AM171" i="1" s="1"/>
  <c r="Z160" i="1"/>
  <c r="AA160" i="1" s="1"/>
  <c r="AL149" i="1"/>
  <c r="AM149" i="1" s="1"/>
  <c r="N129" i="1"/>
  <c r="O129" i="1" s="1"/>
  <c r="Z144" i="1"/>
  <c r="AA144" i="1" s="1"/>
  <c r="Z229" i="1"/>
  <c r="AA229" i="1" s="1"/>
  <c r="Z227" i="1"/>
  <c r="AA227" i="1" s="1"/>
  <c r="AL232" i="1"/>
  <c r="AM232" i="1" s="1"/>
  <c r="N171" i="1"/>
  <c r="O171" i="1" s="1"/>
  <c r="Z192" i="1"/>
  <c r="AA192" i="1" s="1"/>
  <c r="AL200" i="1"/>
  <c r="AM200" i="1" s="1"/>
  <c r="Z243" i="1"/>
  <c r="AA243" i="1" s="1"/>
  <c r="Z176" i="1"/>
  <c r="AA176" i="1" s="1"/>
  <c r="N206" i="1"/>
  <c r="O206" i="1" s="1"/>
  <c r="AL248" i="1"/>
  <c r="AM248" i="1" s="1"/>
  <c r="Z255" i="1"/>
  <c r="AA255" i="1" s="1"/>
  <c r="N238" i="1"/>
  <c r="O238" i="1" s="1"/>
  <c r="B10" i="3" l="1"/>
  <c r="B11" i="3" s="1"/>
  <c r="B12" i="3" s="1"/>
  <c r="B13" i="3" s="1"/>
  <c r="B31" i="2" l="1"/>
  <c r="C31" i="2"/>
  <c r="C30" i="2" s="1"/>
  <c r="D31" i="2"/>
  <c r="D30" i="2" s="1"/>
  <c r="E31" i="2"/>
  <c r="E30" i="2" s="1"/>
  <c r="F31" i="2"/>
  <c r="F30" i="2" s="1"/>
  <c r="G31" i="2"/>
  <c r="G30" i="2" s="1"/>
  <c r="H31" i="2"/>
  <c r="H30" i="2" s="1"/>
  <c r="I31" i="2"/>
  <c r="I30" i="2" s="1"/>
  <c r="C35" i="2"/>
  <c r="D35" i="2"/>
  <c r="E35" i="2"/>
  <c r="F35" i="2"/>
  <c r="G35" i="2"/>
  <c r="H35" i="2"/>
  <c r="I35" i="2"/>
  <c r="B35" i="2"/>
  <c r="L31" i="2" l="1"/>
  <c r="L34" i="2" s="1"/>
  <c r="M31" i="2"/>
  <c r="M34" i="2" s="1"/>
  <c r="B30" i="2"/>
  <c r="G34" i="2"/>
  <c r="F34" i="2"/>
  <c r="K35" i="2"/>
  <c r="J35" i="2"/>
  <c r="M35" i="2"/>
  <c r="L35" i="2"/>
  <c r="K31" i="2"/>
  <c r="K34" i="2" s="1"/>
  <c r="J31" i="2"/>
  <c r="J34" i="2" s="1"/>
  <c r="H34" i="2"/>
  <c r="I34" i="2"/>
  <c r="E34" i="2"/>
  <c r="D34" i="2"/>
  <c r="C34" i="2"/>
  <c r="B34" i="2"/>
  <c r="J30" i="2" l="1"/>
  <c r="B39" i="2"/>
  <c r="C39" i="2"/>
  <c r="D39" i="2"/>
  <c r="E39" i="2"/>
  <c r="F39" i="2"/>
  <c r="G39" i="2"/>
  <c r="H39" i="2"/>
  <c r="I39" i="2"/>
  <c r="J39" i="2"/>
  <c r="K39" i="2"/>
  <c r="L39" i="2"/>
  <c r="K30" i="2" l="1"/>
  <c r="M39" i="2"/>
  <c r="M30" i="2" l="1"/>
  <c r="L30" i="2"/>
  <c r="I4" i="2"/>
</calcChain>
</file>

<file path=xl/sharedStrings.xml><?xml version="1.0" encoding="utf-8"?>
<sst xmlns="http://schemas.openxmlformats.org/spreadsheetml/2006/main" count="884" uniqueCount="638">
  <si>
    <t>Texas General Land Office
Community Development and Revitalization (CDR) 
2024 GLO-CDR Standard Survey Questionnaire</t>
  </si>
  <si>
    <t>Interviewers Name:</t>
  </si>
  <si>
    <t>Place:</t>
  </si>
  <si>
    <t>County Name:</t>
  </si>
  <si>
    <t>Region:</t>
  </si>
  <si>
    <t>Anderson</t>
  </si>
  <si>
    <t>Respondent's Information:</t>
  </si>
  <si>
    <t>Street Address:</t>
  </si>
  <si>
    <t>Zip Code:</t>
  </si>
  <si>
    <t>Phone:</t>
  </si>
  <si>
    <t>Contact Attempts:</t>
  </si>
  <si>
    <t>(Circle)</t>
  </si>
  <si>
    <t>First Attempt:</t>
  </si>
  <si>
    <t>Date:</t>
  </si>
  <si>
    <t>Time:</t>
  </si>
  <si>
    <t>A.M.</t>
  </si>
  <si>
    <t>P.M.</t>
  </si>
  <si>
    <t>(Circle ONE)</t>
  </si>
  <si>
    <t>Second Attempt:</t>
  </si>
  <si>
    <t>Response</t>
  </si>
  <si>
    <t>Non-Response</t>
  </si>
  <si>
    <t>Vacancy</t>
  </si>
  <si>
    <t>1.  Including yourself, how many people usually live in this unit?</t>
  </si>
  <si>
    <t>2.  Including yourself, how many people in your family usually live in this unit?</t>
  </si>
  <si>
    <t>3.  Do any other families live in this unit?</t>
  </si>
  <si>
    <t>Yes</t>
  </si>
  <si>
    <t>No</t>
  </si>
  <si>
    <t>If yes, please complete an additional questionnaire for each family that lives in this unit.  (Note:  Do not include yourself as a member of another family or families.)  Compare your family's 2023 annual adjusted gross income, or your family's 2024 monthy / weekly income calculated on an annual basis, to the income eligibility figures listed below for your County.</t>
  </si>
  <si>
    <t>4.  Family Size:</t>
  </si>
  <si>
    <t>Males:</t>
  </si>
  <si>
    <t>Females:</t>
  </si>
  <si>
    <t>Extremely Low: at or below 30% AMFI</t>
  </si>
  <si>
    <t>Family Size</t>
  </si>
  <si>
    <r>
      <t xml:space="preserve">Income </t>
    </r>
    <r>
      <rPr>
        <b/>
        <sz val="11"/>
        <color theme="1"/>
        <rFont val="Times New Roman"/>
        <family val="1"/>
      </rPr>
      <t>BETWEEN</t>
    </r>
    <r>
      <rPr>
        <sz val="11"/>
        <color theme="1"/>
        <rFont val="Times New Roman"/>
        <family val="1"/>
      </rPr>
      <t>:</t>
    </r>
  </si>
  <si>
    <t>Very Low Income:  31% - 50% AMFI</t>
  </si>
  <si>
    <t>Low Income:  51% - 80% AMFI</t>
  </si>
  <si>
    <t>Non-Low-and-Moderate Income: Greater than 80% AMFI</t>
  </si>
  <si>
    <r>
      <t xml:space="preserve">Income </t>
    </r>
    <r>
      <rPr>
        <b/>
        <sz val="11"/>
        <color theme="1"/>
        <rFont val="Times New Roman"/>
        <family val="1"/>
      </rPr>
      <t>MORE</t>
    </r>
    <r>
      <rPr>
        <sz val="11"/>
        <color theme="1"/>
        <rFont val="Times New Roman"/>
        <family val="1"/>
      </rPr>
      <t xml:space="preserve"> than:</t>
    </r>
  </si>
  <si>
    <t>&gt;</t>
  </si>
  <si>
    <t>Race</t>
  </si>
  <si>
    <t>Hispanic</t>
  </si>
  <si>
    <t>Non-Hispanic</t>
  </si>
  <si>
    <t xml:space="preserve">White </t>
  </si>
  <si>
    <t>Black African American</t>
  </si>
  <si>
    <t>Black African American and White</t>
  </si>
  <si>
    <t>Asian</t>
  </si>
  <si>
    <t>Asian and White</t>
  </si>
  <si>
    <t>Native Hawaiian/Other Pacific Islander</t>
  </si>
  <si>
    <t>American Indian/Alaskan Native</t>
  </si>
  <si>
    <t>American Indian/Alaskan Native and Black African American</t>
  </si>
  <si>
    <t>American Indian/Alaskan Native and White</t>
  </si>
  <si>
    <t>Other Multi-Racial</t>
  </si>
  <si>
    <t>TO BE COMPLETED BY ADMINISTRATIVE STAFF</t>
  </si>
  <si>
    <t>Questionnaire Number:</t>
  </si>
  <si>
    <t>Substituted In For:</t>
  </si>
  <si>
    <t>Substituted Out For:</t>
  </si>
  <si>
    <t>NOTE: Failure to correctly complete this survey (e.g. selection of an incorrect income level for family size identified) may result in its disqualification from the survey or be considered a "Non-Response". See GLO-CDR Survey Methodology Manual for specific information.</t>
  </si>
  <si>
    <t>Effective February 2025</t>
  </si>
  <si>
    <t>Short_County</t>
  </si>
  <si>
    <t>County_Name</t>
  </si>
  <si>
    <t>Region</t>
  </si>
  <si>
    <t>l50_1</t>
  </si>
  <si>
    <t>l50_2</t>
  </si>
  <si>
    <t>l50_3</t>
  </si>
  <si>
    <t>l50_4</t>
  </si>
  <si>
    <t>l50_5</t>
  </si>
  <si>
    <t>l50_6</t>
  </si>
  <si>
    <t>l50_7</t>
  </si>
  <si>
    <t>l50_8</t>
  </si>
  <si>
    <t>l50_9</t>
  </si>
  <si>
    <t>l50_10</t>
  </si>
  <si>
    <t>l50_11</t>
  </si>
  <si>
    <t>l50_12</t>
  </si>
  <si>
    <t>ELI_1</t>
  </si>
  <si>
    <t>ELI_2</t>
  </si>
  <si>
    <t>ELI_3</t>
  </si>
  <si>
    <t>ELI_4</t>
  </si>
  <si>
    <t>ELI_5</t>
  </si>
  <si>
    <t>ELI_6</t>
  </si>
  <si>
    <t>ELI_7</t>
  </si>
  <si>
    <t>ELI_8</t>
  </si>
  <si>
    <t>ELI_9</t>
  </si>
  <si>
    <t>ELI_10</t>
  </si>
  <si>
    <t>ELI_11</t>
  </si>
  <si>
    <t>ELI_12</t>
  </si>
  <si>
    <t>l80_1</t>
  </si>
  <si>
    <t>l80_2</t>
  </si>
  <si>
    <t>l80_3</t>
  </si>
  <si>
    <t>l80_4</t>
  </si>
  <si>
    <t>l80_5</t>
  </si>
  <si>
    <t>l80_6</t>
  </si>
  <si>
    <t>l80_7</t>
  </si>
  <si>
    <t>l80_8</t>
  </si>
  <si>
    <t>l80_9</t>
  </si>
  <si>
    <t>l80_10</t>
  </si>
  <si>
    <t>l80_11</t>
  </si>
  <si>
    <t>l80_12</t>
  </si>
  <si>
    <t>Anderson County</t>
  </si>
  <si>
    <t xml:space="preserve">ETCOG </t>
  </si>
  <si>
    <t>Andrews</t>
  </si>
  <si>
    <t>Andrews County</t>
  </si>
  <si>
    <t xml:space="preserve">PBRPC </t>
  </si>
  <si>
    <t>Angelina</t>
  </si>
  <si>
    <t>Angelina County</t>
  </si>
  <si>
    <t xml:space="preserve">DETCOG </t>
  </si>
  <si>
    <t>Aransas</t>
  </si>
  <si>
    <t>Aransas County</t>
  </si>
  <si>
    <t xml:space="preserve">CBCOG </t>
  </si>
  <si>
    <t>Archer</t>
  </si>
  <si>
    <t>Archer County</t>
  </si>
  <si>
    <t xml:space="preserve">NORTEX </t>
  </si>
  <si>
    <t>Armstrong</t>
  </si>
  <si>
    <t>Armstrong County</t>
  </si>
  <si>
    <t xml:space="preserve">PRPC </t>
  </si>
  <si>
    <t>Atascosa</t>
  </si>
  <si>
    <t>Atascosa County</t>
  </si>
  <si>
    <t xml:space="preserve">AACOG </t>
  </si>
  <si>
    <t>Austin</t>
  </si>
  <si>
    <t>Austin County</t>
  </si>
  <si>
    <t xml:space="preserve">H-GAC </t>
  </si>
  <si>
    <t>Bailey</t>
  </si>
  <si>
    <t>Bailey County</t>
  </si>
  <si>
    <t xml:space="preserve">SPAG </t>
  </si>
  <si>
    <t>Bandera</t>
  </si>
  <si>
    <t>Bandera County</t>
  </si>
  <si>
    <t>Bastrop</t>
  </si>
  <si>
    <t>Bastrop County</t>
  </si>
  <si>
    <t xml:space="preserve">CAPCO </t>
  </si>
  <si>
    <t>Baylor</t>
  </si>
  <si>
    <t>Baylor County</t>
  </si>
  <si>
    <t>Bee</t>
  </si>
  <si>
    <t>Bee County</t>
  </si>
  <si>
    <t>Bell</t>
  </si>
  <si>
    <t>Bell County</t>
  </si>
  <si>
    <t xml:space="preserve">CTCOG </t>
  </si>
  <si>
    <t>Bexar</t>
  </si>
  <si>
    <t>Bexar County</t>
  </si>
  <si>
    <t>Blanco</t>
  </si>
  <si>
    <t>Blanco County</t>
  </si>
  <si>
    <t>Borden</t>
  </si>
  <si>
    <t>Borden County</t>
  </si>
  <si>
    <t>Bosque</t>
  </si>
  <si>
    <t>Bosque County</t>
  </si>
  <si>
    <t xml:space="preserve">HOTCOG </t>
  </si>
  <si>
    <t>Bowie</t>
  </si>
  <si>
    <t>Bowie County</t>
  </si>
  <si>
    <t xml:space="preserve">ATCOG </t>
  </si>
  <si>
    <t>Brazoria</t>
  </si>
  <si>
    <t>Brazoria County</t>
  </si>
  <si>
    <t>Brazos</t>
  </si>
  <si>
    <t>Brazos County</t>
  </si>
  <si>
    <t xml:space="preserve">BVDC </t>
  </si>
  <si>
    <t>Brewster</t>
  </si>
  <si>
    <t>Brewster County</t>
  </si>
  <si>
    <t xml:space="preserve">RGCOG </t>
  </si>
  <si>
    <t>Briscoe</t>
  </si>
  <si>
    <t>Briscoe County</t>
  </si>
  <si>
    <t>Brooks</t>
  </si>
  <si>
    <t>Brooks County</t>
  </si>
  <si>
    <t>Brown</t>
  </si>
  <si>
    <t>Brown County</t>
  </si>
  <si>
    <t xml:space="preserve">WCTCOG </t>
  </si>
  <si>
    <t>Burleson</t>
  </si>
  <si>
    <t>Burleson County</t>
  </si>
  <si>
    <t>Burnet</t>
  </si>
  <si>
    <t>Burnet County</t>
  </si>
  <si>
    <t>Caldwell</t>
  </si>
  <si>
    <t>Caldwell County</t>
  </si>
  <si>
    <t>Calhoun</t>
  </si>
  <si>
    <t>Calhoun County</t>
  </si>
  <si>
    <t xml:space="preserve">GCRPC </t>
  </si>
  <si>
    <t>Callahan</t>
  </si>
  <si>
    <t>Callahan County</t>
  </si>
  <si>
    <t>Cameron</t>
  </si>
  <si>
    <t>Cameron County</t>
  </si>
  <si>
    <t xml:space="preserve">LRGVDC </t>
  </si>
  <si>
    <t>Camp</t>
  </si>
  <si>
    <t>Camp County</t>
  </si>
  <si>
    <t>Carson</t>
  </si>
  <si>
    <t>Carson County</t>
  </si>
  <si>
    <t>Cass</t>
  </si>
  <si>
    <t>Cass County</t>
  </si>
  <si>
    <t>Castro</t>
  </si>
  <si>
    <t>Castro County</t>
  </si>
  <si>
    <t>Chambers</t>
  </si>
  <si>
    <t>Chambers County</t>
  </si>
  <si>
    <t>Cherokee</t>
  </si>
  <si>
    <t>Cherokee County</t>
  </si>
  <si>
    <t>Childress</t>
  </si>
  <si>
    <t>Childress County</t>
  </si>
  <si>
    <t>Clay</t>
  </si>
  <si>
    <t>Clay County</t>
  </si>
  <si>
    <t>Cochran</t>
  </si>
  <si>
    <t>Cochran County</t>
  </si>
  <si>
    <t>Coke</t>
  </si>
  <si>
    <t>Coke County</t>
  </si>
  <si>
    <t xml:space="preserve">CVCOG </t>
  </si>
  <si>
    <t>Coleman</t>
  </si>
  <si>
    <t>Coleman County</t>
  </si>
  <si>
    <t>Collin</t>
  </si>
  <si>
    <t>Collin County</t>
  </si>
  <si>
    <t xml:space="preserve">NCTCOG </t>
  </si>
  <si>
    <t>Collingsworth</t>
  </si>
  <si>
    <t>Collingsworth County</t>
  </si>
  <si>
    <t>Colorado</t>
  </si>
  <si>
    <t>Colorado County</t>
  </si>
  <si>
    <t>Comal</t>
  </si>
  <si>
    <t>Comal County</t>
  </si>
  <si>
    <t>Comanche</t>
  </si>
  <si>
    <t>Comanche County</t>
  </si>
  <si>
    <t>Concho</t>
  </si>
  <si>
    <t>Concho County</t>
  </si>
  <si>
    <t>Cooke</t>
  </si>
  <si>
    <t>Cooke County</t>
  </si>
  <si>
    <t xml:space="preserve">TEXOMA </t>
  </si>
  <si>
    <t>Coryell</t>
  </si>
  <si>
    <t>Coryell County</t>
  </si>
  <si>
    <t>Cottle</t>
  </si>
  <si>
    <t>Cottle County</t>
  </si>
  <si>
    <t>Crane</t>
  </si>
  <si>
    <t>Crane County</t>
  </si>
  <si>
    <t>Crockett</t>
  </si>
  <si>
    <t>Crockett County</t>
  </si>
  <si>
    <t>Crosby</t>
  </si>
  <si>
    <t>Crosby County</t>
  </si>
  <si>
    <t>Culberson</t>
  </si>
  <si>
    <t>Culberson County</t>
  </si>
  <si>
    <t>Dallam</t>
  </si>
  <si>
    <t>Dallam County</t>
  </si>
  <si>
    <t>Dallas</t>
  </si>
  <si>
    <t>Dallas County</t>
  </si>
  <si>
    <t>Dawson</t>
  </si>
  <si>
    <t>Dawson County</t>
  </si>
  <si>
    <t>Deaf Smith</t>
  </si>
  <si>
    <t>Deaf Smith County</t>
  </si>
  <si>
    <t>Delta</t>
  </si>
  <si>
    <t>Delta County</t>
  </si>
  <si>
    <t>ATCOG</t>
  </si>
  <si>
    <t>Denton</t>
  </si>
  <si>
    <t>Denton County</t>
  </si>
  <si>
    <t>DeWitt</t>
  </si>
  <si>
    <t>DeWitt County</t>
  </si>
  <si>
    <t>Dickens</t>
  </si>
  <si>
    <t>Dickens County</t>
  </si>
  <si>
    <t>Dimmit</t>
  </si>
  <si>
    <t>Dimmit County</t>
  </si>
  <si>
    <t xml:space="preserve">MRGVDC </t>
  </si>
  <si>
    <t>Donley</t>
  </si>
  <si>
    <t>Donley County</t>
  </si>
  <si>
    <t>Duval</t>
  </si>
  <si>
    <t>Duval County</t>
  </si>
  <si>
    <t>Eastland</t>
  </si>
  <si>
    <t>Eastland County</t>
  </si>
  <si>
    <t>Ector</t>
  </si>
  <si>
    <t>Ector County</t>
  </si>
  <si>
    <t>Edwards</t>
  </si>
  <si>
    <t>Edwards County</t>
  </si>
  <si>
    <t>Ellis</t>
  </si>
  <si>
    <t>Ellis County</t>
  </si>
  <si>
    <t>El Paso</t>
  </si>
  <si>
    <t>El Paso County</t>
  </si>
  <si>
    <t>Erath</t>
  </si>
  <si>
    <t>Erath County</t>
  </si>
  <si>
    <t>Falls</t>
  </si>
  <si>
    <t>Falls County</t>
  </si>
  <si>
    <t>Fannin</t>
  </si>
  <si>
    <t>Fannin County</t>
  </si>
  <si>
    <t>Fayette</t>
  </si>
  <si>
    <t>Fayette County</t>
  </si>
  <si>
    <t>Fisher</t>
  </si>
  <si>
    <t>Fisher County</t>
  </si>
  <si>
    <t>Floyd</t>
  </si>
  <si>
    <t>Floyd County</t>
  </si>
  <si>
    <t>Foard</t>
  </si>
  <si>
    <t>Foard County</t>
  </si>
  <si>
    <t>Fort Bend</t>
  </si>
  <si>
    <t>Fort Bend County</t>
  </si>
  <si>
    <t>Franklin</t>
  </si>
  <si>
    <t>Franklin County</t>
  </si>
  <si>
    <t>Freestone</t>
  </si>
  <si>
    <t>Freestone County</t>
  </si>
  <si>
    <t>Frio</t>
  </si>
  <si>
    <t>Frio County</t>
  </si>
  <si>
    <t>Gaines</t>
  </si>
  <si>
    <t>Gaines County</t>
  </si>
  <si>
    <t>Galveston</t>
  </si>
  <si>
    <t>Galveston County</t>
  </si>
  <si>
    <t>Garza</t>
  </si>
  <si>
    <t>Garza County</t>
  </si>
  <si>
    <t>Gillespie</t>
  </si>
  <si>
    <t>Gillespie County</t>
  </si>
  <si>
    <t>Glasscock</t>
  </si>
  <si>
    <t>Glasscock County</t>
  </si>
  <si>
    <t>Goliad</t>
  </si>
  <si>
    <t>Goliad County</t>
  </si>
  <si>
    <t>Gonzales</t>
  </si>
  <si>
    <t>Gonzales County</t>
  </si>
  <si>
    <t>Gray</t>
  </si>
  <si>
    <t>Gray County</t>
  </si>
  <si>
    <t>Grayson</t>
  </si>
  <si>
    <t>Grayson County</t>
  </si>
  <si>
    <t>Gregg</t>
  </si>
  <si>
    <t>Gregg County</t>
  </si>
  <si>
    <t>Grimes</t>
  </si>
  <si>
    <t>Grimes County</t>
  </si>
  <si>
    <t>Guadalupe</t>
  </si>
  <si>
    <t>Guadalupe County</t>
  </si>
  <si>
    <t>Hale</t>
  </si>
  <si>
    <t>Hale County</t>
  </si>
  <si>
    <t>Hall</t>
  </si>
  <si>
    <t>Hall County</t>
  </si>
  <si>
    <t>Hamilton</t>
  </si>
  <si>
    <t>Hamilton County</t>
  </si>
  <si>
    <t>Hansford</t>
  </si>
  <si>
    <t>Hansford County</t>
  </si>
  <si>
    <t>Hardeman</t>
  </si>
  <si>
    <t>Hardeman County</t>
  </si>
  <si>
    <t>NORTEX</t>
  </si>
  <si>
    <t>Hardin</t>
  </si>
  <si>
    <t>Hardin County</t>
  </si>
  <si>
    <t xml:space="preserve">SETRPC </t>
  </si>
  <si>
    <t>Harris</t>
  </si>
  <si>
    <t>Harris County</t>
  </si>
  <si>
    <t>Harrison</t>
  </si>
  <si>
    <t>Harrison County</t>
  </si>
  <si>
    <t>Hartley</t>
  </si>
  <si>
    <t>Hartley County</t>
  </si>
  <si>
    <t>Haskell</t>
  </si>
  <si>
    <t>Haskell County</t>
  </si>
  <si>
    <t>Hays</t>
  </si>
  <si>
    <t>Hays County</t>
  </si>
  <si>
    <t>Hemphill</t>
  </si>
  <si>
    <t>Hemphill County</t>
  </si>
  <si>
    <t>Henderson</t>
  </si>
  <si>
    <t>Henderson County</t>
  </si>
  <si>
    <t>Hidalgo</t>
  </si>
  <si>
    <t>Hidalgo County</t>
  </si>
  <si>
    <t>Hill</t>
  </si>
  <si>
    <t>Hill County</t>
  </si>
  <si>
    <t>Hockley</t>
  </si>
  <si>
    <t>Hockley County</t>
  </si>
  <si>
    <t>Hood</t>
  </si>
  <si>
    <t>Hood County</t>
  </si>
  <si>
    <t>Hopkins</t>
  </si>
  <si>
    <t>Hopkins County</t>
  </si>
  <si>
    <t>Houston</t>
  </si>
  <si>
    <t>Houston County</t>
  </si>
  <si>
    <t>Howard</t>
  </si>
  <si>
    <t>Howard County</t>
  </si>
  <si>
    <t>Hudspeth</t>
  </si>
  <si>
    <t>Hudspeth County</t>
  </si>
  <si>
    <t>Hunt</t>
  </si>
  <si>
    <t>Hunt County</t>
  </si>
  <si>
    <t>Hutchinson</t>
  </si>
  <si>
    <t>Hutchinson County</t>
  </si>
  <si>
    <t>Irion</t>
  </si>
  <si>
    <t>Irion County</t>
  </si>
  <si>
    <t>Jack</t>
  </si>
  <si>
    <t>Jack County</t>
  </si>
  <si>
    <t>Jackson</t>
  </si>
  <si>
    <t>Jackson County</t>
  </si>
  <si>
    <t>Jasper</t>
  </si>
  <si>
    <t>Jasper County</t>
  </si>
  <si>
    <t>Jeff Davis</t>
  </si>
  <si>
    <t>Jeff Davis County</t>
  </si>
  <si>
    <t>Jefferson</t>
  </si>
  <si>
    <t>Jefferson County</t>
  </si>
  <si>
    <t>Jim Hogg</t>
  </si>
  <si>
    <t>Jim Hogg County</t>
  </si>
  <si>
    <t xml:space="preserve">STDC </t>
  </si>
  <si>
    <t>Jim Wells</t>
  </si>
  <si>
    <t>Jim Wells County</t>
  </si>
  <si>
    <t>Johnson</t>
  </si>
  <si>
    <t>Johnson County</t>
  </si>
  <si>
    <t>Jones</t>
  </si>
  <si>
    <t>Jones County</t>
  </si>
  <si>
    <t>Karnes</t>
  </si>
  <si>
    <t>Karnes County</t>
  </si>
  <si>
    <t>Kaufman</t>
  </si>
  <si>
    <t>Kaufman County</t>
  </si>
  <si>
    <t>Kendall</t>
  </si>
  <si>
    <t>Kendall County</t>
  </si>
  <si>
    <t>Kenedy</t>
  </si>
  <si>
    <t>Kenedy County</t>
  </si>
  <si>
    <t>Kent</t>
  </si>
  <si>
    <t>Kent County</t>
  </si>
  <si>
    <t>Kerr</t>
  </si>
  <si>
    <t>Kerr County</t>
  </si>
  <si>
    <t>Kimble</t>
  </si>
  <si>
    <t>Kimble County</t>
  </si>
  <si>
    <t>King</t>
  </si>
  <si>
    <t>King County</t>
  </si>
  <si>
    <t>Kinney</t>
  </si>
  <si>
    <t>Kinney County</t>
  </si>
  <si>
    <t>Kleberg</t>
  </si>
  <si>
    <t>Kleberg County</t>
  </si>
  <si>
    <t>Knox</t>
  </si>
  <si>
    <t>Knox County</t>
  </si>
  <si>
    <t>Lamar</t>
  </si>
  <si>
    <t>Lamar County</t>
  </si>
  <si>
    <t>Lamb</t>
  </si>
  <si>
    <t>Lamb County</t>
  </si>
  <si>
    <t>Lampasas</t>
  </si>
  <si>
    <t>Lampasas County</t>
  </si>
  <si>
    <t>La Salle</t>
  </si>
  <si>
    <t>La Salle County</t>
  </si>
  <si>
    <t>Lavaca</t>
  </si>
  <si>
    <t>Lavaca County</t>
  </si>
  <si>
    <t>Lee</t>
  </si>
  <si>
    <t>Lee County</t>
  </si>
  <si>
    <t>Leon</t>
  </si>
  <si>
    <t>Leon County</t>
  </si>
  <si>
    <t>Liberty</t>
  </si>
  <si>
    <t>Liberty County</t>
  </si>
  <si>
    <t>Limestone</t>
  </si>
  <si>
    <t>Limestone County</t>
  </si>
  <si>
    <t>Lipscomb</t>
  </si>
  <si>
    <t>Lipscomb County</t>
  </si>
  <si>
    <t>Live Oak</t>
  </si>
  <si>
    <t>Live Oak County</t>
  </si>
  <si>
    <t>Llano</t>
  </si>
  <si>
    <t>Llano County</t>
  </si>
  <si>
    <t>Loving</t>
  </si>
  <si>
    <t>Loving County</t>
  </si>
  <si>
    <t>Lubbock</t>
  </si>
  <si>
    <t>Lubbock County</t>
  </si>
  <si>
    <t>Lynn</t>
  </si>
  <si>
    <t>Lynn County</t>
  </si>
  <si>
    <t>McCulloch</t>
  </si>
  <si>
    <t>McCulloch County</t>
  </si>
  <si>
    <t>McLennan</t>
  </si>
  <si>
    <t>McLennan County</t>
  </si>
  <si>
    <t>McMullen</t>
  </si>
  <si>
    <t>McMullen County</t>
  </si>
  <si>
    <t>Madison</t>
  </si>
  <si>
    <t>Madison County</t>
  </si>
  <si>
    <t>Marion</t>
  </si>
  <si>
    <t>Marion County</t>
  </si>
  <si>
    <t>Martin</t>
  </si>
  <si>
    <t>Martin County</t>
  </si>
  <si>
    <t>Mason</t>
  </si>
  <si>
    <t>Mason County</t>
  </si>
  <si>
    <t>Matagorda</t>
  </si>
  <si>
    <t>Matagorda County</t>
  </si>
  <si>
    <t>Maverick</t>
  </si>
  <si>
    <t>Maverick County</t>
  </si>
  <si>
    <t>Medina</t>
  </si>
  <si>
    <t>Medina County</t>
  </si>
  <si>
    <t>AACOG</t>
  </si>
  <si>
    <t>Menard</t>
  </si>
  <si>
    <t>Menard County</t>
  </si>
  <si>
    <t>Midland</t>
  </si>
  <si>
    <t>Midland County</t>
  </si>
  <si>
    <t>Milam</t>
  </si>
  <si>
    <t>Milam County</t>
  </si>
  <si>
    <t>Mills</t>
  </si>
  <si>
    <t>Mills County</t>
  </si>
  <si>
    <t>Mitchell</t>
  </si>
  <si>
    <t>Mitchell County</t>
  </si>
  <si>
    <t>Montague</t>
  </si>
  <si>
    <t>Montague County</t>
  </si>
  <si>
    <t>Montgomery</t>
  </si>
  <si>
    <t>Montgomery County</t>
  </si>
  <si>
    <t>Moore</t>
  </si>
  <si>
    <t>Moore County</t>
  </si>
  <si>
    <t>Morris</t>
  </si>
  <si>
    <t>Morris County</t>
  </si>
  <si>
    <t>Motley</t>
  </si>
  <si>
    <t>Motley County</t>
  </si>
  <si>
    <t>Nacogdoches</t>
  </si>
  <si>
    <t>Nacogdoches County</t>
  </si>
  <si>
    <t>Navarro</t>
  </si>
  <si>
    <t>Navarro County</t>
  </si>
  <si>
    <t>Newton</t>
  </si>
  <si>
    <t>Newton County</t>
  </si>
  <si>
    <t>Nolan</t>
  </si>
  <si>
    <t>Nolan County</t>
  </si>
  <si>
    <t>Nueces</t>
  </si>
  <si>
    <t>Nueces County</t>
  </si>
  <si>
    <t>Ochiltree</t>
  </si>
  <si>
    <t>Ochiltree County</t>
  </si>
  <si>
    <t>Oldham</t>
  </si>
  <si>
    <t>Oldham County</t>
  </si>
  <si>
    <t>Orange</t>
  </si>
  <si>
    <t>Orange County</t>
  </si>
  <si>
    <t>Palo Pinto</t>
  </si>
  <si>
    <t>Palo Pinto County</t>
  </si>
  <si>
    <t>Panola</t>
  </si>
  <si>
    <t>Panola County</t>
  </si>
  <si>
    <t>Parker</t>
  </si>
  <si>
    <t>Parker County</t>
  </si>
  <si>
    <t>Parmer</t>
  </si>
  <si>
    <t>Parmer County</t>
  </si>
  <si>
    <t>Pecos</t>
  </si>
  <si>
    <t>Pecos County</t>
  </si>
  <si>
    <t>Polk</t>
  </si>
  <si>
    <t>Polk County</t>
  </si>
  <si>
    <t>Potter</t>
  </si>
  <si>
    <t>Potter County</t>
  </si>
  <si>
    <t>Presidio</t>
  </si>
  <si>
    <t>Presidio County</t>
  </si>
  <si>
    <t>Rains</t>
  </si>
  <si>
    <t>Rains County</t>
  </si>
  <si>
    <t>Randall</t>
  </si>
  <si>
    <t>Randall County</t>
  </si>
  <si>
    <t>Reagan</t>
  </si>
  <si>
    <t>Reagan County</t>
  </si>
  <si>
    <t>Real</t>
  </si>
  <si>
    <t>Real County</t>
  </si>
  <si>
    <t>Red River</t>
  </si>
  <si>
    <t>Red River County</t>
  </si>
  <si>
    <t>Reeves</t>
  </si>
  <si>
    <t>Reeves County</t>
  </si>
  <si>
    <t>Refugio</t>
  </si>
  <si>
    <t>Refugio County</t>
  </si>
  <si>
    <t>Roberts</t>
  </si>
  <si>
    <t>Roberts County</t>
  </si>
  <si>
    <t>Robertson</t>
  </si>
  <si>
    <t>Robertson County</t>
  </si>
  <si>
    <t>Rockwall</t>
  </si>
  <si>
    <t>Rockwall County</t>
  </si>
  <si>
    <t>Runnels</t>
  </si>
  <si>
    <t>Runnels County</t>
  </si>
  <si>
    <t>Rusk</t>
  </si>
  <si>
    <t>Rusk County</t>
  </si>
  <si>
    <t>ETCOG</t>
  </si>
  <si>
    <t>Sabine</t>
  </si>
  <si>
    <t>Sabine County</t>
  </si>
  <si>
    <t>San Augustine</t>
  </si>
  <si>
    <t>San Augustine County</t>
  </si>
  <si>
    <t>San Jacinto</t>
  </si>
  <si>
    <t>San Jacinto County</t>
  </si>
  <si>
    <t>San Patricio</t>
  </si>
  <si>
    <t>San Patricio County</t>
  </si>
  <si>
    <t>San Saba</t>
  </si>
  <si>
    <t>San Saba County</t>
  </si>
  <si>
    <t>Schleicher</t>
  </si>
  <si>
    <t>Schleicher County</t>
  </si>
  <si>
    <t>Scurry</t>
  </si>
  <si>
    <t>Scurry County</t>
  </si>
  <si>
    <t>Shackelford</t>
  </si>
  <si>
    <t>Shackelford County</t>
  </si>
  <si>
    <t>Shelby</t>
  </si>
  <si>
    <t>Shelby County</t>
  </si>
  <si>
    <t>Sherman</t>
  </si>
  <si>
    <t>Sherman County</t>
  </si>
  <si>
    <t>Smith</t>
  </si>
  <si>
    <t>Smith County</t>
  </si>
  <si>
    <t>Somervell</t>
  </si>
  <si>
    <t>Somervell County</t>
  </si>
  <si>
    <t>Starr</t>
  </si>
  <si>
    <t>Starr County</t>
  </si>
  <si>
    <t>Stephens</t>
  </si>
  <si>
    <t>Stephens County</t>
  </si>
  <si>
    <t>Sterling</t>
  </si>
  <si>
    <t>Sterling County</t>
  </si>
  <si>
    <t>Stonewall</t>
  </si>
  <si>
    <t>Stonewall County</t>
  </si>
  <si>
    <t>Sutton</t>
  </si>
  <si>
    <t>Sutton County</t>
  </si>
  <si>
    <t>Swisher</t>
  </si>
  <si>
    <t>Swisher County</t>
  </si>
  <si>
    <t>Tarrant</t>
  </si>
  <si>
    <t>Tarrant County</t>
  </si>
  <si>
    <t>Taylor</t>
  </si>
  <si>
    <t>Taylor County</t>
  </si>
  <si>
    <t>Terrell</t>
  </si>
  <si>
    <t>Terrell County</t>
  </si>
  <si>
    <t>Terry</t>
  </si>
  <si>
    <t>Terry County</t>
  </si>
  <si>
    <t>Throckmorton</t>
  </si>
  <si>
    <t>Throckmorton County</t>
  </si>
  <si>
    <t>Titus</t>
  </si>
  <si>
    <t>Titus County</t>
  </si>
  <si>
    <t>Tom Green</t>
  </si>
  <si>
    <t>Tom Green County</t>
  </si>
  <si>
    <t>Travis</t>
  </si>
  <si>
    <t>Travis County</t>
  </si>
  <si>
    <t>Trinity</t>
  </si>
  <si>
    <t>Trinity County</t>
  </si>
  <si>
    <t>Tyler</t>
  </si>
  <si>
    <t>Tyler County</t>
  </si>
  <si>
    <t>Upshur</t>
  </si>
  <si>
    <t>Upshur County</t>
  </si>
  <si>
    <t>Upton</t>
  </si>
  <si>
    <t>Upton County</t>
  </si>
  <si>
    <t>Uvalde</t>
  </si>
  <si>
    <t>Uvalde County</t>
  </si>
  <si>
    <t>MRGVDC</t>
  </si>
  <si>
    <t>Val Verde</t>
  </si>
  <si>
    <t>Val Verde County</t>
  </si>
  <si>
    <t>Van Zandt</t>
  </si>
  <si>
    <t>Van Zandt County</t>
  </si>
  <si>
    <t>Victoria</t>
  </si>
  <si>
    <t>Victoria County</t>
  </si>
  <si>
    <t>Walker</t>
  </si>
  <si>
    <t>Walker County</t>
  </si>
  <si>
    <t>Waller</t>
  </si>
  <si>
    <t>Waller County</t>
  </si>
  <si>
    <t>Ward</t>
  </si>
  <si>
    <t>Ward County</t>
  </si>
  <si>
    <t>Washington</t>
  </si>
  <si>
    <t>Washington County</t>
  </si>
  <si>
    <t>Webb</t>
  </si>
  <si>
    <t>Webb County</t>
  </si>
  <si>
    <t>Wharton</t>
  </si>
  <si>
    <t>Wharton County</t>
  </si>
  <si>
    <t>Wheeler</t>
  </si>
  <si>
    <t>Wheeler County</t>
  </si>
  <si>
    <t>Wichita</t>
  </si>
  <si>
    <t>Wichita County</t>
  </si>
  <si>
    <t>Wilbarger</t>
  </si>
  <si>
    <t>Wilbarger County</t>
  </si>
  <si>
    <t>Willacy</t>
  </si>
  <si>
    <t>Willacy County</t>
  </si>
  <si>
    <t>Williamson</t>
  </si>
  <si>
    <t>Williamson County</t>
  </si>
  <si>
    <t>Wilson</t>
  </si>
  <si>
    <t>Wilson County</t>
  </si>
  <si>
    <t>Winkler</t>
  </si>
  <si>
    <t>Winkler County</t>
  </si>
  <si>
    <t>Wise</t>
  </si>
  <si>
    <t>Wise County</t>
  </si>
  <si>
    <t>Wood</t>
  </si>
  <si>
    <t>Wood County</t>
  </si>
  <si>
    <t>Yoakum</t>
  </si>
  <si>
    <t>Yoakum County</t>
  </si>
  <si>
    <t>Young</t>
  </si>
  <si>
    <t>Young County</t>
  </si>
  <si>
    <t>Zapata</t>
  </si>
  <si>
    <t>Zapata County</t>
  </si>
  <si>
    <t>Zavala</t>
  </si>
  <si>
    <t>Zavala County</t>
  </si>
  <si>
    <t>Persons</t>
  </si>
  <si>
    <t>Poverty Level</t>
  </si>
  <si>
    <t>Note that the amount added changes each year too.</t>
  </si>
  <si>
    <t>The FY 2014 Consolidated Appropriations Act changed the definition of extremely low-income to be the greater of 30/50ths (60 percent) of the Section 8 very low-income limit or the poverty guideline as established by the Department of Health and Human Services (HHS), provided that this amount is not greater than the Section 8 50% very low-income limit. Consequently, the extremely low income limits may equal the very low (50%) income limits.</t>
  </si>
  <si>
    <t xml:space="preserve">Use the drop-down list to choose the "County Name:".  The "Region:", "Median Income:", and "Income Limits" will automatically populate.  This is not a protected form, therefore it is recommended that you verify the accuracy of the income limits prior to using or distributing this form.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</si>
</sst>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Roboto Condensed Light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u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98">
    <xf numFmtId="0" fontId="0" fillId="0" borderId="0" xfId="0"/>
    <xf numFmtId="6" fontId="2" fillId="2" borderId="0" xfId="0" applyNumberFormat="1" applyFont="1" applyFill="1" applyAlignment="1" applyProtection="1">
      <alignment horizontal="center"/>
      <protection hidden="1"/>
    </xf>
    <xf numFmtId="164" fontId="0" fillId="0" borderId="0" xfId="1" applyNumberFormat="1" applyFont="1"/>
    <xf numFmtId="164" fontId="0" fillId="0" borderId="0" xfId="0" applyNumberFormat="1"/>
    <xf numFmtId="0" fontId="0" fillId="0" borderId="11" xfId="0" applyBorder="1"/>
    <xf numFmtId="44" fontId="0" fillId="0" borderId="11" xfId="0" applyNumberFormat="1" applyBorder="1"/>
    <xf numFmtId="0" fontId="9" fillId="0" borderId="3" xfId="0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/>
      <protection locked="0"/>
    </xf>
    <xf numFmtId="6" fontId="9" fillId="0" borderId="0" xfId="0" applyNumberFormat="1" applyFont="1" applyAlignment="1" applyProtection="1">
      <alignment horizontal="center"/>
      <protection hidden="1"/>
    </xf>
    <xf numFmtId="6" fontId="9" fillId="0" borderId="19" xfId="0" applyNumberFormat="1" applyFont="1" applyBorder="1" applyAlignment="1" applyProtection="1">
      <alignment horizontal="center"/>
      <protection hidden="1"/>
    </xf>
    <xf numFmtId="0" fontId="3" fillId="2" borderId="0" xfId="0" applyFont="1" applyFill="1"/>
    <xf numFmtId="0" fontId="9" fillId="0" borderId="0" xfId="0" applyFont="1" applyAlignment="1">
      <alignment horizontal="center"/>
    </xf>
    <xf numFmtId="0" fontId="9" fillId="0" borderId="1" xfId="0" applyFont="1" applyBorder="1"/>
    <xf numFmtId="0" fontId="9" fillId="0" borderId="0" xfId="0" applyFont="1"/>
    <xf numFmtId="0" fontId="9" fillId="0" borderId="2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9" fillId="0" borderId="0" xfId="0" applyFont="1" applyAlignment="1">
      <alignment vertical="center"/>
    </xf>
    <xf numFmtId="0" fontId="9" fillId="0" borderId="2" xfId="0" applyFont="1" applyBorder="1"/>
    <xf numFmtId="0" fontId="2" fillId="2" borderId="0" xfId="0" applyFont="1" applyFill="1"/>
    <xf numFmtId="0" fontId="10" fillId="0" borderId="1" xfId="0" applyFont="1" applyBorder="1"/>
    <xf numFmtId="0" fontId="9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1" xfId="0" applyFont="1" applyBorder="1"/>
    <xf numFmtId="0" fontId="11" fillId="0" borderId="0" xfId="0" applyFont="1"/>
    <xf numFmtId="0" fontId="9" fillId="0" borderId="2" xfId="0" applyFont="1" applyBorder="1" applyAlignment="1">
      <alignment horizontal="left"/>
    </xf>
    <xf numFmtId="0" fontId="1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6" fontId="9" fillId="0" borderId="17" xfId="0" applyNumberFormat="1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0" xfId="0" applyFont="1" applyBorder="1"/>
    <xf numFmtId="0" fontId="8" fillId="0" borderId="8" xfId="0" applyFont="1" applyBorder="1"/>
    <xf numFmtId="0" fontId="9" fillId="0" borderId="8" xfId="0" applyFont="1" applyBorder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6" fillId="4" borderId="0" xfId="0" applyFont="1" applyFill="1"/>
    <xf numFmtId="0" fontId="2" fillId="4" borderId="0" xfId="0" applyFont="1" applyFill="1"/>
    <xf numFmtId="14" fontId="9" fillId="0" borderId="3" xfId="0" applyNumberFormat="1" applyFont="1" applyBorder="1" applyProtection="1"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3" xfId="0" applyFont="1" applyBorder="1" applyAlignment="1" applyProtection="1">
      <alignment horizontal="center"/>
      <protection locked="0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9" fillId="0" borderId="17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9" fillId="0" borderId="9" xfId="0" applyFont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5" fillId="2" borderId="0" xfId="0" applyFont="1" applyFill="1" applyAlignment="1">
      <alignment horizontal="left" vertical="top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7" xfId="0" applyFont="1" applyBorder="1" applyAlignment="1" applyProtection="1">
      <alignment horizontal="center" vertical="center"/>
      <protection locked="0" hidden="1"/>
    </xf>
    <xf numFmtId="0" fontId="9" fillId="0" borderId="8" xfId="0" applyFont="1" applyBorder="1" applyAlignment="1" applyProtection="1">
      <alignment horizontal="center" vertical="center"/>
      <protection locked="0"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0" fontId="9" fillId="0" borderId="23" xfId="0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5" xfId="0" applyFont="1" applyBorder="1" applyAlignment="1">
      <alignment horizontal="right" wrapText="1"/>
    </xf>
    <xf numFmtId="0" fontId="7" fillId="0" borderId="5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9" fillId="4" borderId="3" xfId="0" applyFont="1" applyFill="1" applyBorder="1" applyAlignment="1" applyProtection="1">
      <alignment horizontal="center"/>
      <protection locked="0"/>
    </xf>
    <xf numFmtId="0" fontId="9" fillId="4" borderId="9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 wrapText="1"/>
    </xf>
  </cellXfs>
  <cellStyles count="2">
    <cellStyle name="Currency" xfId="1" builtinId="4"/>
    <cellStyle name="Normal" xfId="0" builtinId="0"/>
  </cellStyles>
  <dxfs count="12">
    <dxf>
      <fill>
        <patternFill>
          <bgColor rgb="FFFFC000"/>
        </patternFill>
      </fill>
    </dxf>
    <dxf>
      <fill>
        <patternFill>
          <bgColor rgb="FFF5E395"/>
        </patternFill>
      </fill>
    </dxf>
    <dxf>
      <fill>
        <patternFill>
          <bgColor rgb="FFF5E395"/>
        </patternFill>
      </fill>
    </dxf>
    <dxf>
      <fill>
        <patternFill>
          <bgColor rgb="FFF5E395"/>
        </patternFill>
      </fill>
    </dxf>
    <dxf>
      <fill>
        <patternFill>
          <bgColor rgb="FFF5E395"/>
        </patternFill>
      </fill>
    </dxf>
    <dxf>
      <fill>
        <patternFill>
          <bgColor rgb="FFF5E395"/>
        </patternFill>
      </fill>
    </dxf>
    <dxf>
      <fill>
        <patternFill>
          <bgColor rgb="FFF5E395"/>
        </patternFill>
      </fill>
    </dxf>
    <dxf>
      <fill>
        <patternFill>
          <bgColor rgb="FFF5E395"/>
        </patternFill>
      </fill>
    </dxf>
    <dxf>
      <fill>
        <patternFill>
          <bgColor rgb="FFF5E395"/>
        </patternFill>
      </fill>
    </dxf>
    <dxf>
      <fill>
        <patternFill>
          <bgColor rgb="FFF5E395"/>
        </patternFill>
      </fill>
    </dxf>
    <dxf>
      <fill>
        <patternFill>
          <bgColor rgb="FFF5E395"/>
        </patternFill>
      </fill>
    </dxf>
    <dxf>
      <fill>
        <patternFill>
          <bgColor rgb="FFF5E395"/>
        </patternFill>
      </fill>
    </dxf>
  </dxfs>
  <tableStyles count="0" defaultTableStyle="TableStyleMedium9" defaultPivotStyle="PivotStyleLight16"/>
  <colors>
    <mruColors>
      <color rgb="FFF5E395"/>
      <color rgb="FFEED14E"/>
      <color rgb="FFFFCC00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57151</xdr:rowOff>
    </xdr:from>
    <xdr:to>
      <xdr:col>1</xdr:col>
      <xdr:colOff>95250</xdr:colOff>
      <xdr:row>0</xdr:row>
      <xdr:rowOff>666009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725FDF-9B5E-463E-8BB5-E11FEBEFC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7151"/>
          <a:ext cx="609600" cy="6088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inds\Downloads\2017%20Survey%20Questionnaire%20-%2080%20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vey Questionnaire"/>
      <sheetName val="dataTable"/>
      <sheetName val="Counties"/>
      <sheetName val="Raw Data"/>
    </sheetNames>
    <sheetDataSet>
      <sheetData sheetId="0"/>
      <sheetData sheetId="1">
        <row r="3">
          <cell r="A3" t="str">
            <v>Anderson</v>
          </cell>
        </row>
        <row r="4">
          <cell r="A4" t="str">
            <v>Andrews</v>
          </cell>
        </row>
        <row r="5">
          <cell r="A5" t="str">
            <v>Angelina</v>
          </cell>
        </row>
        <row r="6">
          <cell r="A6" t="str">
            <v>Aransas</v>
          </cell>
        </row>
        <row r="7">
          <cell r="A7" t="str">
            <v>Archer</v>
          </cell>
        </row>
        <row r="8">
          <cell r="A8" t="str">
            <v>Armstrong</v>
          </cell>
        </row>
        <row r="9">
          <cell r="A9" t="str">
            <v>Atascosa</v>
          </cell>
        </row>
        <row r="10">
          <cell r="A10" t="str">
            <v>Austin</v>
          </cell>
        </row>
        <row r="11">
          <cell r="A11" t="str">
            <v>Bailey</v>
          </cell>
        </row>
        <row r="12">
          <cell r="A12" t="str">
            <v>Bandera</v>
          </cell>
        </row>
        <row r="13">
          <cell r="A13" t="str">
            <v>Bastrop</v>
          </cell>
        </row>
        <row r="14">
          <cell r="A14" t="str">
            <v>Baylor</v>
          </cell>
        </row>
        <row r="15">
          <cell r="A15" t="str">
            <v>Bee</v>
          </cell>
        </row>
        <row r="16">
          <cell r="A16" t="str">
            <v>Bell</v>
          </cell>
        </row>
        <row r="17">
          <cell r="A17" t="str">
            <v>Bexar</v>
          </cell>
        </row>
        <row r="18">
          <cell r="A18" t="str">
            <v>Blanco</v>
          </cell>
        </row>
        <row r="19">
          <cell r="A19" t="str">
            <v>Borden</v>
          </cell>
        </row>
        <row r="20">
          <cell r="A20" t="str">
            <v>Bosque</v>
          </cell>
        </row>
        <row r="21">
          <cell r="A21" t="str">
            <v>Bowie</v>
          </cell>
        </row>
        <row r="22">
          <cell r="A22" t="str">
            <v>Brazoria</v>
          </cell>
        </row>
        <row r="23">
          <cell r="A23" t="str">
            <v>Brazos</v>
          </cell>
        </row>
        <row r="24">
          <cell r="A24" t="str">
            <v>Brewster</v>
          </cell>
        </row>
        <row r="25">
          <cell r="A25" t="str">
            <v>Briscoe</v>
          </cell>
        </row>
        <row r="26">
          <cell r="A26" t="str">
            <v>Brooks</v>
          </cell>
        </row>
        <row r="27">
          <cell r="A27" t="str">
            <v>Brown</v>
          </cell>
        </row>
        <row r="28">
          <cell r="A28" t="str">
            <v>Burleson</v>
          </cell>
        </row>
        <row r="29">
          <cell r="A29" t="str">
            <v>Burnet</v>
          </cell>
        </row>
        <row r="30">
          <cell r="A30" t="str">
            <v>Caldwell</v>
          </cell>
        </row>
        <row r="31">
          <cell r="A31" t="str">
            <v>Calhoun</v>
          </cell>
        </row>
        <row r="32">
          <cell r="A32" t="str">
            <v>Callahan</v>
          </cell>
        </row>
        <row r="33">
          <cell r="A33" t="str">
            <v>Cameron</v>
          </cell>
        </row>
        <row r="34">
          <cell r="A34" t="str">
            <v>Camp</v>
          </cell>
        </row>
        <row r="35">
          <cell r="A35" t="str">
            <v>Carson</v>
          </cell>
        </row>
        <row r="36">
          <cell r="A36" t="str">
            <v>Cass</v>
          </cell>
        </row>
        <row r="37">
          <cell r="A37" t="str">
            <v>Castro</v>
          </cell>
        </row>
        <row r="38">
          <cell r="A38" t="str">
            <v>Chambers</v>
          </cell>
        </row>
        <row r="39">
          <cell r="A39" t="str">
            <v>Cherokee</v>
          </cell>
        </row>
        <row r="40">
          <cell r="A40" t="str">
            <v>Childress</v>
          </cell>
        </row>
        <row r="41">
          <cell r="A41" t="str">
            <v>Clay</v>
          </cell>
        </row>
        <row r="42">
          <cell r="A42" t="str">
            <v>Cochran</v>
          </cell>
        </row>
        <row r="43">
          <cell r="A43" t="str">
            <v>Coke</v>
          </cell>
        </row>
        <row r="44">
          <cell r="A44" t="str">
            <v>Coleman</v>
          </cell>
        </row>
        <row r="45">
          <cell r="A45" t="str">
            <v>Collin</v>
          </cell>
        </row>
        <row r="46">
          <cell r="A46" t="str">
            <v>Collingsworth</v>
          </cell>
        </row>
        <row r="47">
          <cell r="A47" t="str">
            <v>Colorado</v>
          </cell>
        </row>
        <row r="48">
          <cell r="A48" t="str">
            <v>Comal</v>
          </cell>
        </row>
        <row r="49">
          <cell r="A49" t="str">
            <v>Comanche</v>
          </cell>
        </row>
        <row r="50">
          <cell r="A50" t="str">
            <v>Concho</v>
          </cell>
        </row>
        <row r="51">
          <cell r="A51" t="str">
            <v>Cooke</v>
          </cell>
        </row>
        <row r="52">
          <cell r="A52" t="str">
            <v>Coryell</v>
          </cell>
        </row>
        <row r="53">
          <cell r="A53" t="str">
            <v>Cottle</v>
          </cell>
        </row>
        <row r="54">
          <cell r="A54" t="str">
            <v>Crane</v>
          </cell>
        </row>
        <row r="55">
          <cell r="A55" t="str">
            <v>Crockett</v>
          </cell>
        </row>
        <row r="56">
          <cell r="A56" t="str">
            <v>Crosby</v>
          </cell>
        </row>
        <row r="57">
          <cell r="A57" t="str">
            <v>Culberson</v>
          </cell>
        </row>
        <row r="58">
          <cell r="A58" t="str">
            <v>Dallam</v>
          </cell>
        </row>
        <row r="59">
          <cell r="A59" t="str">
            <v>Dallas</v>
          </cell>
        </row>
        <row r="60">
          <cell r="A60" t="str">
            <v>Dawson</v>
          </cell>
        </row>
        <row r="61">
          <cell r="A61" t="str">
            <v>Deaf Smith</v>
          </cell>
        </row>
        <row r="62">
          <cell r="A62" t="str">
            <v>Delta</v>
          </cell>
        </row>
        <row r="63">
          <cell r="A63" t="str">
            <v>Denton</v>
          </cell>
        </row>
        <row r="64">
          <cell r="A64" t="str">
            <v>DeWitt</v>
          </cell>
        </row>
        <row r="65">
          <cell r="A65" t="str">
            <v>Dickens</v>
          </cell>
        </row>
        <row r="66">
          <cell r="A66" t="str">
            <v>Dimmit</v>
          </cell>
        </row>
        <row r="67">
          <cell r="A67" t="str">
            <v>Donley</v>
          </cell>
        </row>
        <row r="68">
          <cell r="A68" t="str">
            <v>Duval</v>
          </cell>
        </row>
        <row r="69">
          <cell r="A69" t="str">
            <v>Eastland</v>
          </cell>
        </row>
        <row r="70">
          <cell r="A70" t="str">
            <v>Ector</v>
          </cell>
        </row>
        <row r="71">
          <cell r="A71" t="str">
            <v>Edwards</v>
          </cell>
        </row>
        <row r="72">
          <cell r="A72" t="str">
            <v>Ellis</v>
          </cell>
        </row>
        <row r="73">
          <cell r="A73" t="str">
            <v>El Paso</v>
          </cell>
        </row>
        <row r="74">
          <cell r="A74" t="str">
            <v>Erath</v>
          </cell>
        </row>
        <row r="75">
          <cell r="A75" t="str">
            <v>Falls</v>
          </cell>
        </row>
        <row r="76">
          <cell r="A76" t="str">
            <v>Fannin</v>
          </cell>
        </row>
        <row r="77">
          <cell r="A77" t="str">
            <v>Fayette</v>
          </cell>
        </row>
        <row r="78">
          <cell r="A78" t="str">
            <v>Fisher</v>
          </cell>
        </row>
        <row r="79">
          <cell r="A79" t="str">
            <v>Floyd</v>
          </cell>
        </row>
        <row r="80">
          <cell r="A80" t="str">
            <v>Foard</v>
          </cell>
        </row>
        <row r="81">
          <cell r="A81" t="str">
            <v>Fort Bend</v>
          </cell>
        </row>
        <row r="82">
          <cell r="A82" t="str">
            <v>Franklin</v>
          </cell>
        </row>
        <row r="83">
          <cell r="A83" t="str">
            <v>Freestone</v>
          </cell>
        </row>
        <row r="84">
          <cell r="A84" t="str">
            <v>Frio</v>
          </cell>
        </row>
        <row r="85">
          <cell r="A85" t="str">
            <v>Gaines</v>
          </cell>
        </row>
        <row r="86">
          <cell r="A86" t="str">
            <v>Galveston</v>
          </cell>
        </row>
        <row r="87">
          <cell r="A87" t="str">
            <v>Garza</v>
          </cell>
        </row>
        <row r="88">
          <cell r="A88" t="str">
            <v>Gillespie</v>
          </cell>
        </row>
        <row r="89">
          <cell r="A89" t="str">
            <v>Glasscock</v>
          </cell>
        </row>
        <row r="90">
          <cell r="A90" t="str">
            <v>Goliad</v>
          </cell>
        </row>
        <row r="91">
          <cell r="A91" t="str">
            <v>Gonzales</v>
          </cell>
        </row>
        <row r="92">
          <cell r="A92" t="str">
            <v>Gray</v>
          </cell>
        </row>
        <row r="93">
          <cell r="A93" t="str">
            <v>Grayson</v>
          </cell>
        </row>
        <row r="94">
          <cell r="A94" t="str">
            <v>Gregg</v>
          </cell>
        </row>
        <row r="95">
          <cell r="A95" t="str">
            <v>Grimes</v>
          </cell>
        </row>
        <row r="96">
          <cell r="A96" t="str">
            <v>Guadalupe</v>
          </cell>
        </row>
        <row r="97">
          <cell r="A97" t="str">
            <v>Hale</v>
          </cell>
        </row>
        <row r="98">
          <cell r="A98" t="str">
            <v>Hall</v>
          </cell>
        </row>
        <row r="99">
          <cell r="A99" t="str">
            <v>Hamilton</v>
          </cell>
        </row>
        <row r="100">
          <cell r="A100" t="str">
            <v>Hansford</v>
          </cell>
        </row>
        <row r="101">
          <cell r="A101" t="str">
            <v>Hardeman</v>
          </cell>
        </row>
        <row r="102">
          <cell r="A102" t="str">
            <v>Hardin</v>
          </cell>
        </row>
        <row r="103">
          <cell r="A103" t="str">
            <v>Harris</v>
          </cell>
        </row>
        <row r="104">
          <cell r="A104" t="str">
            <v>Harrison</v>
          </cell>
        </row>
        <row r="105">
          <cell r="A105" t="str">
            <v>Hartley</v>
          </cell>
        </row>
        <row r="106">
          <cell r="A106" t="str">
            <v>Haskell</v>
          </cell>
        </row>
        <row r="107">
          <cell r="A107" t="str">
            <v>Hays</v>
          </cell>
        </row>
        <row r="108">
          <cell r="A108" t="str">
            <v>Hemphill</v>
          </cell>
        </row>
        <row r="109">
          <cell r="A109" t="str">
            <v>Henderson</v>
          </cell>
        </row>
        <row r="110">
          <cell r="A110" t="str">
            <v>Hidalgo</v>
          </cell>
        </row>
        <row r="111">
          <cell r="A111" t="str">
            <v>Hill</v>
          </cell>
        </row>
        <row r="112">
          <cell r="A112" t="str">
            <v>Hockley</v>
          </cell>
        </row>
        <row r="113">
          <cell r="A113" t="str">
            <v>Hood</v>
          </cell>
        </row>
        <row r="114">
          <cell r="A114" t="str">
            <v>Hopkins</v>
          </cell>
        </row>
        <row r="115">
          <cell r="A115" t="str">
            <v>Houston</v>
          </cell>
        </row>
        <row r="116">
          <cell r="A116" t="str">
            <v>Howard</v>
          </cell>
        </row>
        <row r="117">
          <cell r="A117" t="str">
            <v>Hudspeth</v>
          </cell>
        </row>
        <row r="118">
          <cell r="A118" t="str">
            <v>Hunt</v>
          </cell>
        </row>
        <row r="119">
          <cell r="A119" t="str">
            <v>Hutchinson</v>
          </cell>
        </row>
        <row r="120">
          <cell r="A120" t="str">
            <v>Irion</v>
          </cell>
        </row>
        <row r="121">
          <cell r="A121" t="str">
            <v>Jack</v>
          </cell>
        </row>
        <row r="122">
          <cell r="A122" t="str">
            <v>Jackson</v>
          </cell>
        </row>
        <row r="123">
          <cell r="A123" t="str">
            <v>Jasper</v>
          </cell>
        </row>
        <row r="124">
          <cell r="A124" t="str">
            <v>Jeff Davis</v>
          </cell>
        </row>
        <row r="125">
          <cell r="A125" t="str">
            <v>Jefferson</v>
          </cell>
        </row>
        <row r="126">
          <cell r="A126" t="str">
            <v>Jim Hogg</v>
          </cell>
        </row>
        <row r="127">
          <cell r="A127" t="str">
            <v>Jim Wells</v>
          </cell>
        </row>
        <row r="128">
          <cell r="A128" t="str">
            <v>Johnson</v>
          </cell>
        </row>
        <row r="129">
          <cell r="A129" t="str">
            <v>Jones</v>
          </cell>
        </row>
        <row r="130">
          <cell r="A130" t="str">
            <v>Karnes</v>
          </cell>
        </row>
        <row r="131">
          <cell r="A131" t="str">
            <v>Kaufman</v>
          </cell>
        </row>
        <row r="132">
          <cell r="A132" t="str">
            <v>Kendall</v>
          </cell>
        </row>
        <row r="133">
          <cell r="A133" t="str">
            <v>Kenedy</v>
          </cell>
        </row>
        <row r="134">
          <cell r="A134" t="str">
            <v>Kent</v>
          </cell>
        </row>
        <row r="135">
          <cell r="A135" t="str">
            <v>Kerr</v>
          </cell>
        </row>
        <row r="136">
          <cell r="A136" t="str">
            <v>Kimble</v>
          </cell>
        </row>
        <row r="137">
          <cell r="A137" t="str">
            <v>King</v>
          </cell>
        </row>
        <row r="138">
          <cell r="A138" t="str">
            <v>Kinney</v>
          </cell>
        </row>
        <row r="139">
          <cell r="A139" t="str">
            <v>Kleberg</v>
          </cell>
        </row>
        <row r="140">
          <cell r="A140" t="str">
            <v>Knox</v>
          </cell>
        </row>
        <row r="141">
          <cell r="A141" t="str">
            <v>Lamar</v>
          </cell>
        </row>
        <row r="142">
          <cell r="A142" t="str">
            <v>Lamb</v>
          </cell>
        </row>
        <row r="143">
          <cell r="A143" t="str">
            <v>Lampasas</v>
          </cell>
        </row>
        <row r="144">
          <cell r="A144" t="str">
            <v>La Salle</v>
          </cell>
        </row>
        <row r="145">
          <cell r="A145" t="str">
            <v>Lavaca</v>
          </cell>
        </row>
        <row r="146">
          <cell r="A146" t="str">
            <v>Lee</v>
          </cell>
        </row>
        <row r="147">
          <cell r="A147" t="str">
            <v>Leon</v>
          </cell>
        </row>
        <row r="148">
          <cell r="A148" t="str">
            <v>Liberty</v>
          </cell>
        </row>
        <row r="149">
          <cell r="A149" t="str">
            <v>Limestone</v>
          </cell>
        </row>
        <row r="150">
          <cell r="A150" t="str">
            <v>Lipscomb</v>
          </cell>
        </row>
        <row r="151">
          <cell r="A151" t="str">
            <v>Live Oak</v>
          </cell>
        </row>
        <row r="152">
          <cell r="A152" t="str">
            <v>Llano</v>
          </cell>
        </row>
        <row r="153">
          <cell r="A153" t="str">
            <v>Loving</v>
          </cell>
        </row>
        <row r="154">
          <cell r="A154" t="str">
            <v>Lubbock</v>
          </cell>
        </row>
        <row r="155">
          <cell r="A155" t="str">
            <v>Lynn</v>
          </cell>
        </row>
        <row r="156">
          <cell r="A156" t="str">
            <v>McCulloch</v>
          </cell>
        </row>
        <row r="157">
          <cell r="A157" t="str">
            <v>McLennan</v>
          </cell>
        </row>
        <row r="158">
          <cell r="A158" t="str">
            <v>McMullen</v>
          </cell>
        </row>
        <row r="159">
          <cell r="A159" t="str">
            <v>Madison</v>
          </cell>
        </row>
        <row r="160">
          <cell r="A160" t="str">
            <v>Marion</v>
          </cell>
        </row>
        <row r="161">
          <cell r="A161" t="str">
            <v>Martin</v>
          </cell>
        </row>
        <row r="162">
          <cell r="A162" t="str">
            <v>Mason</v>
          </cell>
        </row>
        <row r="163">
          <cell r="A163" t="str">
            <v>Matagorda</v>
          </cell>
        </row>
        <row r="164">
          <cell r="A164" t="str">
            <v>Maverick</v>
          </cell>
        </row>
        <row r="165">
          <cell r="A165" t="str">
            <v>Medina</v>
          </cell>
        </row>
        <row r="166">
          <cell r="A166" t="str">
            <v>Menard</v>
          </cell>
        </row>
        <row r="167">
          <cell r="A167" t="str">
            <v>Midland</v>
          </cell>
        </row>
        <row r="168">
          <cell r="A168" t="str">
            <v>Milam</v>
          </cell>
        </row>
        <row r="169">
          <cell r="A169" t="str">
            <v>Mills</v>
          </cell>
        </row>
        <row r="170">
          <cell r="A170" t="str">
            <v>Mitchell</v>
          </cell>
        </row>
        <row r="171">
          <cell r="A171" t="str">
            <v>Montague</v>
          </cell>
        </row>
        <row r="172">
          <cell r="A172" t="str">
            <v>Montgomery</v>
          </cell>
        </row>
        <row r="173">
          <cell r="A173" t="str">
            <v>Moore</v>
          </cell>
        </row>
        <row r="174">
          <cell r="A174" t="str">
            <v>Morris</v>
          </cell>
        </row>
        <row r="175">
          <cell r="A175" t="str">
            <v>Motley</v>
          </cell>
        </row>
        <row r="176">
          <cell r="A176" t="str">
            <v>Nacogdoches</v>
          </cell>
        </row>
        <row r="177">
          <cell r="A177" t="str">
            <v>Navarro</v>
          </cell>
        </row>
        <row r="178">
          <cell r="A178" t="str">
            <v>Newton</v>
          </cell>
        </row>
        <row r="179">
          <cell r="A179" t="str">
            <v>Nolan</v>
          </cell>
        </row>
        <row r="180">
          <cell r="A180" t="str">
            <v>Nueces</v>
          </cell>
        </row>
        <row r="181">
          <cell r="A181" t="str">
            <v>Ochiltree</v>
          </cell>
        </row>
        <row r="182">
          <cell r="A182" t="str">
            <v>Oldham</v>
          </cell>
        </row>
        <row r="183">
          <cell r="A183" t="str">
            <v>Orange</v>
          </cell>
        </row>
        <row r="184">
          <cell r="A184" t="str">
            <v>Palo Pinto</v>
          </cell>
        </row>
        <row r="185">
          <cell r="A185" t="str">
            <v>Panola</v>
          </cell>
        </row>
        <row r="186">
          <cell r="A186" t="str">
            <v>Parker</v>
          </cell>
        </row>
        <row r="187">
          <cell r="A187" t="str">
            <v>Parmer</v>
          </cell>
        </row>
        <row r="188">
          <cell r="A188" t="str">
            <v>Pecos</v>
          </cell>
        </row>
        <row r="189">
          <cell r="A189" t="str">
            <v>Polk</v>
          </cell>
        </row>
        <row r="190">
          <cell r="A190" t="str">
            <v>Potter</v>
          </cell>
        </row>
        <row r="191">
          <cell r="A191" t="str">
            <v>Presidio</v>
          </cell>
        </row>
        <row r="192">
          <cell r="A192" t="str">
            <v>Rains</v>
          </cell>
        </row>
        <row r="193">
          <cell r="A193" t="str">
            <v>Randall</v>
          </cell>
        </row>
        <row r="194">
          <cell r="A194" t="str">
            <v>Reagan</v>
          </cell>
        </row>
        <row r="195">
          <cell r="A195" t="str">
            <v>Real</v>
          </cell>
        </row>
        <row r="196">
          <cell r="A196" t="str">
            <v>Red River</v>
          </cell>
        </row>
        <row r="197">
          <cell r="A197" t="str">
            <v>Reeves</v>
          </cell>
        </row>
        <row r="198">
          <cell r="A198" t="str">
            <v>Refugio</v>
          </cell>
        </row>
        <row r="199">
          <cell r="A199" t="str">
            <v>Roberts</v>
          </cell>
        </row>
        <row r="200">
          <cell r="A200" t="str">
            <v>Robertson</v>
          </cell>
        </row>
        <row r="201">
          <cell r="A201" t="str">
            <v>Rockwall</v>
          </cell>
        </row>
        <row r="202">
          <cell r="A202" t="str">
            <v>Runnels</v>
          </cell>
        </row>
        <row r="203">
          <cell r="A203" t="str">
            <v>Rusk</v>
          </cell>
        </row>
        <row r="204">
          <cell r="A204" t="str">
            <v>Sabine</v>
          </cell>
        </row>
        <row r="205">
          <cell r="A205" t="str">
            <v>San Augustine</v>
          </cell>
        </row>
        <row r="206">
          <cell r="A206" t="str">
            <v>San Jacinto</v>
          </cell>
        </row>
        <row r="207">
          <cell r="A207" t="str">
            <v>San Patricio</v>
          </cell>
        </row>
        <row r="208">
          <cell r="A208" t="str">
            <v>San Saba</v>
          </cell>
        </row>
        <row r="209">
          <cell r="A209" t="str">
            <v>Schleicher</v>
          </cell>
        </row>
        <row r="210">
          <cell r="A210" t="str">
            <v>Scurry</v>
          </cell>
        </row>
        <row r="211">
          <cell r="A211" t="str">
            <v>Shackelford</v>
          </cell>
        </row>
        <row r="212">
          <cell r="A212" t="str">
            <v>Shelby</v>
          </cell>
        </row>
        <row r="213">
          <cell r="A213" t="str">
            <v>Sherman</v>
          </cell>
        </row>
        <row r="214">
          <cell r="A214" t="str">
            <v>Smith</v>
          </cell>
        </row>
        <row r="215">
          <cell r="A215" t="str">
            <v>Somervell</v>
          </cell>
        </row>
        <row r="216">
          <cell r="A216" t="str">
            <v>Starr</v>
          </cell>
        </row>
        <row r="217">
          <cell r="A217" t="str">
            <v>Stephens</v>
          </cell>
        </row>
        <row r="218">
          <cell r="A218" t="str">
            <v>Sterling</v>
          </cell>
        </row>
        <row r="219">
          <cell r="A219" t="str">
            <v>Stonewall</v>
          </cell>
        </row>
        <row r="220">
          <cell r="A220" t="str">
            <v>Sutton</v>
          </cell>
        </row>
        <row r="221">
          <cell r="A221" t="str">
            <v>Swisher</v>
          </cell>
        </row>
        <row r="222">
          <cell r="A222" t="str">
            <v>Tarrant</v>
          </cell>
        </row>
        <row r="223">
          <cell r="A223" t="str">
            <v>Taylor</v>
          </cell>
        </row>
        <row r="224">
          <cell r="A224" t="str">
            <v>Terrell</v>
          </cell>
        </row>
        <row r="225">
          <cell r="A225" t="str">
            <v>Terry</v>
          </cell>
        </row>
        <row r="226">
          <cell r="A226" t="str">
            <v>Throckmorton</v>
          </cell>
        </row>
        <row r="227">
          <cell r="A227" t="str">
            <v>Titus</v>
          </cell>
        </row>
        <row r="228">
          <cell r="A228" t="str">
            <v>Tom Green</v>
          </cell>
        </row>
        <row r="229">
          <cell r="A229" t="str">
            <v>Travis</v>
          </cell>
        </row>
        <row r="230">
          <cell r="A230" t="str">
            <v>Trinity</v>
          </cell>
        </row>
        <row r="231">
          <cell r="A231" t="str">
            <v>Tyler</v>
          </cell>
        </row>
        <row r="232">
          <cell r="A232" t="str">
            <v>Upshur</v>
          </cell>
        </row>
        <row r="233">
          <cell r="A233" t="str">
            <v>Upton</v>
          </cell>
        </row>
        <row r="234">
          <cell r="A234" t="str">
            <v>Uvalde</v>
          </cell>
        </row>
        <row r="235">
          <cell r="A235" t="str">
            <v>Val Verde</v>
          </cell>
        </row>
        <row r="236">
          <cell r="A236" t="str">
            <v>Van Zandt</v>
          </cell>
        </row>
        <row r="237">
          <cell r="A237" t="str">
            <v>Victoria</v>
          </cell>
        </row>
        <row r="238">
          <cell r="A238" t="str">
            <v>Walker</v>
          </cell>
        </row>
        <row r="239">
          <cell r="A239" t="str">
            <v>Waller</v>
          </cell>
        </row>
        <row r="240">
          <cell r="A240" t="str">
            <v>Ward</v>
          </cell>
        </row>
        <row r="241">
          <cell r="A241" t="str">
            <v>Washington</v>
          </cell>
        </row>
        <row r="242">
          <cell r="A242" t="str">
            <v>Webb</v>
          </cell>
        </row>
        <row r="243">
          <cell r="A243" t="str">
            <v>Wharton</v>
          </cell>
        </row>
        <row r="244">
          <cell r="A244" t="str">
            <v>Wheeler</v>
          </cell>
        </row>
        <row r="245">
          <cell r="A245" t="str">
            <v>Wichita</v>
          </cell>
        </row>
        <row r="246">
          <cell r="A246" t="str">
            <v>Wilbarger</v>
          </cell>
        </row>
        <row r="247">
          <cell r="A247" t="str">
            <v>Willacy</v>
          </cell>
        </row>
        <row r="248">
          <cell r="A248" t="str">
            <v>Williamson</v>
          </cell>
        </row>
        <row r="249">
          <cell r="A249" t="str">
            <v>Wilson</v>
          </cell>
        </row>
        <row r="250">
          <cell r="A250" t="str">
            <v>Winkler</v>
          </cell>
        </row>
        <row r="251">
          <cell r="A251" t="str">
            <v>Wise</v>
          </cell>
        </row>
        <row r="252">
          <cell r="A252" t="str">
            <v>Wood</v>
          </cell>
        </row>
        <row r="253">
          <cell r="A253" t="str">
            <v>Yoakum</v>
          </cell>
        </row>
        <row r="254">
          <cell r="A254" t="str">
            <v>Young</v>
          </cell>
        </row>
        <row r="255">
          <cell r="A255" t="str">
            <v>Zapata</v>
          </cell>
        </row>
        <row r="256">
          <cell r="A256" t="str">
            <v>Zavala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58"/>
  <sheetViews>
    <sheetView showGridLines="0" tabSelected="1" zoomScaleNormal="100" zoomScaleSheetLayoutView="140" workbookViewId="0">
      <selection activeCell="A19" sqref="A19:M21"/>
    </sheetView>
  </sheetViews>
  <sheetFormatPr defaultColWidth="9.1796875" defaultRowHeight="11.5" x14ac:dyDescent="0.25"/>
  <cols>
    <col min="1" max="1" width="13.453125" style="18" customWidth="1"/>
    <col min="2" max="12" width="9.7265625" style="18" customWidth="1"/>
    <col min="13" max="13" width="11" style="18" customWidth="1"/>
    <col min="14" max="14" width="6.54296875" style="18" customWidth="1"/>
    <col min="15" max="16384" width="9.1796875" style="18"/>
  </cols>
  <sheetData>
    <row r="1" spans="1:19" s="10" customFormat="1" ht="55.5" customHeight="1" thickBot="1" x14ac:dyDescent="0.45">
      <c r="A1" s="80"/>
      <c r="B1" s="81"/>
      <c r="C1" s="81"/>
      <c r="D1" s="81"/>
      <c r="E1" s="81"/>
      <c r="F1" s="81"/>
      <c r="G1" s="92" t="s">
        <v>0</v>
      </c>
      <c r="H1" s="93"/>
      <c r="I1" s="93"/>
      <c r="J1" s="93"/>
      <c r="K1" s="93"/>
      <c r="L1" s="93"/>
      <c r="M1" s="94"/>
      <c r="N1" s="79" t="s">
        <v>637</v>
      </c>
      <c r="O1" s="79"/>
      <c r="P1" s="79"/>
      <c r="Q1" s="79"/>
      <c r="R1" s="79"/>
      <c r="S1" s="79"/>
    </row>
    <row r="2" spans="1:19" s="10" customFormat="1" ht="18.75" customHeight="1" x14ac:dyDescent="0.4">
      <c r="A2" s="90"/>
      <c r="B2" s="91"/>
      <c r="C2" s="91"/>
      <c r="D2" s="91"/>
      <c r="E2" s="91"/>
      <c r="F2" s="91"/>
      <c r="G2" s="43" t="s">
        <v>1</v>
      </c>
      <c r="H2" s="43"/>
      <c r="I2" s="95"/>
      <c r="J2" s="95"/>
      <c r="K2" s="95"/>
      <c r="L2" s="95"/>
      <c r="M2" s="96"/>
      <c r="N2" s="79"/>
      <c r="O2" s="79"/>
      <c r="P2" s="79"/>
      <c r="Q2" s="79"/>
      <c r="R2" s="79"/>
      <c r="S2" s="79"/>
    </row>
    <row r="3" spans="1:19" s="15" customFormat="1" ht="18" customHeight="1" x14ac:dyDescent="0.3">
      <c r="A3" s="12" t="s">
        <v>2</v>
      </c>
      <c r="B3" s="13"/>
      <c r="C3" s="13"/>
      <c r="D3" s="13"/>
      <c r="E3" s="13"/>
      <c r="F3" s="82" t="s">
        <v>3</v>
      </c>
      <c r="G3" s="82"/>
      <c r="H3" s="13"/>
      <c r="I3" s="83" t="s">
        <v>4</v>
      </c>
      <c r="J3" s="83"/>
      <c r="K3" s="13"/>
      <c r="L3" s="11"/>
      <c r="M3" s="14"/>
      <c r="N3" s="79"/>
      <c r="O3" s="79"/>
      <c r="P3" s="79"/>
      <c r="Q3" s="79"/>
      <c r="R3" s="79"/>
      <c r="S3" s="79"/>
    </row>
    <row r="4" spans="1:19" ht="18" customHeight="1" x14ac:dyDescent="0.3">
      <c r="A4" s="88"/>
      <c r="B4" s="89"/>
      <c r="C4" s="89"/>
      <c r="D4" s="42"/>
      <c r="E4" s="13"/>
      <c r="F4" s="84"/>
      <c r="G4" s="85"/>
      <c r="H4" s="16"/>
      <c r="I4" s="86" t="str">
        <f>IF(F4="","",VLOOKUP($F$4,LIMITS_COUNTYLEVEL!A1:C255,3,0))</f>
        <v/>
      </c>
      <c r="J4" s="87"/>
      <c r="K4" s="13"/>
      <c r="L4" s="13"/>
      <c r="M4" s="17"/>
      <c r="N4" s="79"/>
      <c r="O4" s="79"/>
      <c r="P4" s="79"/>
      <c r="Q4" s="79"/>
      <c r="R4" s="79"/>
      <c r="S4" s="79"/>
    </row>
    <row r="5" spans="1:19" ht="12" customHeight="1" x14ac:dyDescent="0.3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7"/>
      <c r="N5" s="79"/>
      <c r="O5" s="79"/>
      <c r="P5" s="79"/>
      <c r="Q5" s="79"/>
      <c r="R5" s="79"/>
      <c r="S5" s="79"/>
    </row>
    <row r="6" spans="1:19" ht="12" customHeight="1" x14ac:dyDescent="0.3">
      <c r="A6" s="19" t="s">
        <v>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7"/>
      <c r="N6" s="79"/>
      <c r="O6" s="79"/>
      <c r="P6" s="79"/>
      <c r="Q6" s="79"/>
      <c r="R6" s="79"/>
      <c r="S6" s="79"/>
    </row>
    <row r="7" spans="1:19" ht="12" customHeight="1" x14ac:dyDescent="0.3">
      <c r="A7" s="19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7"/>
      <c r="N7" s="79"/>
      <c r="O7" s="79"/>
      <c r="P7" s="79"/>
      <c r="Q7" s="79"/>
      <c r="R7" s="79"/>
      <c r="S7" s="79"/>
    </row>
    <row r="8" spans="1:19" ht="18" customHeight="1" x14ac:dyDescent="0.3">
      <c r="A8" s="71" t="s">
        <v>7</v>
      </c>
      <c r="B8" s="72"/>
      <c r="C8" s="53"/>
      <c r="D8" s="53"/>
      <c r="E8" s="53"/>
      <c r="F8" s="53"/>
      <c r="G8" s="20" t="s">
        <v>8</v>
      </c>
      <c r="H8" s="53"/>
      <c r="I8" s="53"/>
      <c r="J8" s="20" t="s">
        <v>9</v>
      </c>
      <c r="K8" s="53"/>
      <c r="L8" s="53"/>
      <c r="M8" s="70"/>
      <c r="N8" s="79"/>
      <c r="O8" s="79"/>
      <c r="P8" s="79"/>
      <c r="Q8" s="79"/>
      <c r="R8" s="79"/>
      <c r="S8" s="79"/>
    </row>
    <row r="9" spans="1:19" ht="12" customHeight="1" x14ac:dyDescent="0.3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7"/>
      <c r="N9" s="79"/>
      <c r="O9" s="79"/>
      <c r="P9" s="79"/>
      <c r="Q9" s="79"/>
      <c r="R9" s="79"/>
      <c r="S9" s="79"/>
    </row>
    <row r="10" spans="1:19" ht="12" customHeight="1" x14ac:dyDescent="0.3">
      <c r="A10" s="19" t="s">
        <v>10</v>
      </c>
      <c r="B10" s="13"/>
      <c r="C10" s="13"/>
      <c r="D10" s="13"/>
      <c r="E10" s="13"/>
      <c r="F10" s="13"/>
      <c r="G10" s="57" t="s">
        <v>11</v>
      </c>
      <c r="H10" s="57"/>
      <c r="I10" s="13"/>
      <c r="J10" s="13"/>
      <c r="K10" s="13"/>
      <c r="L10" s="13"/>
      <c r="M10" s="17"/>
      <c r="N10" s="79"/>
      <c r="O10" s="79"/>
      <c r="P10" s="79"/>
      <c r="Q10" s="79"/>
      <c r="R10" s="79"/>
      <c r="S10" s="79"/>
    </row>
    <row r="11" spans="1:19" ht="18" customHeight="1" x14ac:dyDescent="0.3">
      <c r="A11" s="22" t="s">
        <v>12</v>
      </c>
      <c r="B11" s="23"/>
      <c r="C11" s="20" t="s">
        <v>13</v>
      </c>
      <c r="D11" s="39"/>
      <c r="E11" s="20" t="s">
        <v>14</v>
      </c>
      <c r="F11" s="6"/>
      <c r="G11" s="11" t="s">
        <v>15</v>
      </c>
      <c r="H11" s="11" t="s">
        <v>16</v>
      </c>
      <c r="I11" s="23"/>
      <c r="J11" s="57" t="s">
        <v>17</v>
      </c>
      <c r="K11" s="57"/>
      <c r="L11" s="57"/>
      <c r="M11" s="58"/>
      <c r="N11" s="79"/>
      <c r="O11" s="79"/>
      <c r="P11" s="79"/>
      <c r="Q11" s="79"/>
      <c r="R11" s="79"/>
      <c r="S11" s="79"/>
    </row>
    <row r="12" spans="1:19" ht="18" customHeight="1" x14ac:dyDescent="0.3">
      <c r="A12" s="22" t="s">
        <v>18</v>
      </c>
      <c r="B12" s="23"/>
      <c r="C12" s="20" t="s">
        <v>13</v>
      </c>
      <c r="D12" s="39"/>
      <c r="E12" s="20" t="s">
        <v>14</v>
      </c>
      <c r="F12" s="6"/>
      <c r="G12" s="11" t="s">
        <v>15</v>
      </c>
      <c r="H12" s="11" t="s">
        <v>16</v>
      </c>
      <c r="I12" s="13"/>
      <c r="J12" s="13" t="s">
        <v>19</v>
      </c>
      <c r="K12" s="43" t="s">
        <v>20</v>
      </c>
      <c r="L12" s="43"/>
      <c r="M12" s="24" t="s">
        <v>21</v>
      </c>
      <c r="N12" s="79"/>
      <c r="O12" s="79"/>
      <c r="P12" s="79"/>
      <c r="Q12" s="79"/>
      <c r="R12" s="79"/>
      <c r="S12" s="79"/>
    </row>
    <row r="13" spans="1:19" ht="12" customHeigh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7"/>
      <c r="N13" s="79"/>
      <c r="O13" s="79"/>
      <c r="P13" s="79"/>
      <c r="Q13" s="79"/>
      <c r="R13" s="79"/>
      <c r="S13" s="79"/>
    </row>
    <row r="14" spans="1:19" ht="18" customHeight="1" x14ac:dyDescent="0.3">
      <c r="A14" s="12" t="s">
        <v>22</v>
      </c>
      <c r="B14" s="13"/>
      <c r="C14" s="13"/>
      <c r="D14" s="13"/>
      <c r="E14" s="13"/>
      <c r="F14" s="13"/>
      <c r="G14" s="13"/>
      <c r="H14" s="13"/>
      <c r="I14" s="13"/>
      <c r="J14" s="13"/>
      <c r="K14" s="53"/>
      <c r="L14" s="53"/>
      <c r="M14" s="70"/>
      <c r="N14" s="79"/>
      <c r="O14" s="79"/>
      <c r="P14" s="79"/>
      <c r="Q14" s="79"/>
      <c r="R14" s="79"/>
      <c r="S14" s="79"/>
    </row>
    <row r="15" spans="1:19" ht="12" customHeigh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1"/>
      <c r="L15" s="11"/>
      <c r="M15" s="17"/>
      <c r="N15" s="79"/>
      <c r="O15" s="79"/>
      <c r="P15" s="79"/>
      <c r="Q15" s="79"/>
      <c r="R15" s="79"/>
      <c r="S15" s="79"/>
    </row>
    <row r="16" spans="1:19" ht="18" customHeight="1" x14ac:dyDescent="0.3">
      <c r="A16" s="12" t="s">
        <v>23</v>
      </c>
      <c r="B16" s="13"/>
      <c r="C16" s="13"/>
      <c r="D16" s="13"/>
      <c r="E16" s="13"/>
      <c r="F16" s="13"/>
      <c r="G16" s="23"/>
      <c r="H16" s="23"/>
      <c r="I16" s="13"/>
      <c r="J16" s="13"/>
      <c r="K16" s="53"/>
      <c r="L16" s="53"/>
      <c r="M16" s="70"/>
      <c r="N16" s="79"/>
      <c r="O16" s="79"/>
      <c r="P16" s="79"/>
      <c r="Q16" s="79"/>
      <c r="R16" s="79"/>
      <c r="S16" s="79"/>
    </row>
    <row r="17" spans="1:19" ht="12" customHeight="1" x14ac:dyDescent="0.3">
      <c r="A17" s="12"/>
      <c r="B17" s="13"/>
      <c r="C17" s="13"/>
      <c r="D17" s="13"/>
      <c r="E17" s="13"/>
      <c r="F17" s="13"/>
      <c r="G17" s="23"/>
      <c r="H17" s="23"/>
      <c r="I17" s="13"/>
      <c r="J17" s="13"/>
      <c r="K17" s="11"/>
      <c r="L17" s="11"/>
      <c r="M17" s="17"/>
      <c r="N17" s="79"/>
      <c r="O17" s="79"/>
      <c r="P17" s="79"/>
      <c r="Q17" s="79"/>
      <c r="R17" s="79"/>
      <c r="S17" s="79"/>
    </row>
    <row r="18" spans="1:19" ht="12" customHeight="1" x14ac:dyDescent="0.3">
      <c r="A18" s="12" t="s">
        <v>24</v>
      </c>
      <c r="B18" s="13"/>
      <c r="C18" s="13"/>
      <c r="D18" s="13"/>
      <c r="E18" s="13"/>
      <c r="F18" s="13"/>
      <c r="G18" s="13"/>
      <c r="H18" s="13"/>
      <c r="I18" s="13"/>
      <c r="J18" s="21" t="s">
        <v>11</v>
      </c>
      <c r="K18" s="11" t="s">
        <v>25</v>
      </c>
      <c r="L18" s="11" t="s">
        <v>26</v>
      </c>
      <c r="M18" s="17"/>
      <c r="N18" s="79"/>
      <c r="O18" s="79"/>
      <c r="P18" s="79"/>
      <c r="Q18" s="79"/>
      <c r="R18" s="79"/>
      <c r="S18" s="79"/>
    </row>
    <row r="19" spans="1:19" ht="12" customHeight="1" x14ac:dyDescent="0.25">
      <c r="A19" s="67" t="s">
        <v>27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9"/>
      <c r="N19" s="79"/>
      <c r="O19" s="79"/>
      <c r="P19" s="79"/>
      <c r="Q19" s="79"/>
      <c r="R19" s="79"/>
      <c r="S19" s="79"/>
    </row>
    <row r="20" spans="1:19" ht="12" customHeight="1" x14ac:dyDescent="0.25">
      <c r="A20" s="67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9"/>
      <c r="N20" s="79"/>
      <c r="O20" s="79"/>
      <c r="P20" s="79"/>
      <c r="Q20" s="79"/>
      <c r="R20" s="79"/>
      <c r="S20" s="79"/>
    </row>
    <row r="21" spans="1:19" ht="36" customHeight="1" x14ac:dyDescent="0.25">
      <c r="A21" s="67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9"/>
      <c r="N21" s="79"/>
      <c r="O21" s="79"/>
      <c r="P21" s="79"/>
      <c r="Q21" s="79"/>
      <c r="R21" s="79"/>
      <c r="S21" s="79"/>
    </row>
    <row r="22" spans="1:19" ht="12" customHeight="1" x14ac:dyDescent="0.3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17"/>
      <c r="N22" s="79"/>
      <c r="O22" s="79"/>
      <c r="P22" s="79"/>
      <c r="Q22" s="79"/>
      <c r="R22" s="79"/>
      <c r="S22" s="79"/>
    </row>
    <row r="23" spans="1:19" ht="18" customHeight="1" x14ac:dyDescent="0.3">
      <c r="A23" s="71" t="s">
        <v>28</v>
      </c>
      <c r="B23" s="72"/>
      <c r="C23" s="6"/>
      <c r="D23" s="13"/>
      <c r="E23" s="13"/>
      <c r="F23" s="13"/>
      <c r="G23" s="8"/>
      <c r="H23" s="13"/>
      <c r="I23" s="20"/>
      <c r="J23" s="20" t="s">
        <v>29</v>
      </c>
      <c r="K23" s="6"/>
      <c r="L23" s="20" t="s">
        <v>30</v>
      </c>
      <c r="M23" s="7"/>
      <c r="N23" s="79"/>
      <c r="O23" s="79"/>
      <c r="P23" s="79"/>
      <c r="Q23" s="79"/>
      <c r="R23" s="79"/>
      <c r="S23" s="79"/>
    </row>
    <row r="24" spans="1:19" s="15" customFormat="1" ht="18" customHeight="1" thickBot="1" x14ac:dyDescent="0.3">
      <c r="A24" s="64" t="s">
        <v>31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6"/>
    </row>
    <row r="25" spans="1:19" s="15" customFormat="1" ht="18" customHeight="1" thickBot="1" x14ac:dyDescent="0.35">
      <c r="A25" s="27" t="s">
        <v>32</v>
      </c>
      <c r="B25" s="28">
        <v>1</v>
      </c>
      <c r="C25" s="28">
        <v>2</v>
      </c>
      <c r="D25" s="28">
        <v>3</v>
      </c>
      <c r="E25" s="28">
        <v>4</v>
      </c>
      <c r="F25" s="28">
        <v>5</v>
      </c>
      <c r="G25" s="28">
        <v>6</v>
      </c>
      <c r="H25" s="28">
        <v>7</v>
      </c>
      <c r="I25" s="28">
        <v>8</v>
      </c>
      <c r="J25" s="28">
        <v>9</v>
      </c>
      <c r="K25" s="28">
        <v>10</v>
      </c>
      <c r="L25" s="28">
        <v>11</v>
      </c>
      <c r="M25" s="28">
        <v>12</v>
      </c>
    </row>
    <row r="26" spans="1:19" s="15" customFormat="1" ht="18.75" customHeight="1" x14ac:dyDescent="0.3">
      <c r="A26" s="59" t="s">
        <v>33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</row>
    <row r="27" spans="1:19" s="1" customFormat="1" ht="17.25" customHeight="1" thickBot="1" x14ac:dyDescent="0.35">
      <c r="A27" s="60"/>
      <c r="B27" s="9" t="e">
        <f>VLOOKUP($F$4,LIMITS_COUNTYLEVEL!$A$1:$AO$256,16,FALSE)</f>
        <v>#N/A</v>
      </c>
      <c r="C27" s="9" t="e">
        <f>VLOOKUP($F$4,LIMITS_COUNTYLEVEL!$A$1:$AO$256,17,FALSE)</f>
        <v>#N/A</v>
      </c>
      <c r="D27" s="9" t="e">
        <f>VLOOKUP($F$4,LIMITS_COUNTYLEVEL!$A$1:$AO$256,18,FALSE)</f>
        <v>#N/A</v>
      </c>
      <c r="E27" s="9" t="e">
        <f>VLOOKUP($F$4,LIMITS_COUNTYLEVEL!$A$1:$AO$256,19,FALSE)</f>
        <v>#N/A</v>
      </c>
      <c r="F27" s="9" t="e">
        <f>VLOOKUP($F$4,LIMITS_COUNTYLEVEL!$A$1:$AO$256,20,FALSE)</f>
        <v>#N/A</v>
      </c>
      <c r="G27" s="9" t="e">
        <f>VLOOKUP($F$4,LIMITS_COUNTYLEVEL!$A$1:$AO$256,21,FALSE)</f>
        <v>#N/A</v>
      </c>
      <c r="H27" s="9" t="e">
        <f>VLOOKUP($F$4,LIMITS_COUNTYLEVEL!$A$1:$AO$256,22,FALSE)</f>
        <v>#N/A</v>
      </c>
      <c r="I27" s="9" t="e">
        <f>VLOOKUP($F$4,LIMITS_COUNTYLEVEL!$A$1:$AO$256,23,FALSE)</f>
        <v>#N/A</v>
      </c>
      <c r="J27" s="9" t="e">
        <f>VLOOKUP($F$4,LIMITS_COUNTYLEVEL!$A$1:$AO$256,24,FALSE)</f>
        <v>#N/A</v>
      </c>
      <c r="K27" s="9" t="e">
        <f>VLOOKUP($F$4,LIMITS_COUNTYLEVEL!$A$1:$AO$256,25,FALSE)</f>
        <v>#N/A</v>
      </c>
      <c r="L27" s="9" t="e">
        <f>VLOOKUP($F$4,LIMITS_COUNTYLEVEL!$A$1:$AO$256,26,FALSE)</f>
        <v>#N/A</v>
      </c>
      <c r="M27" s="9" t="e">
        <f>VLOOKUP($F$4,LIMITS_COUNTYLEVEL!$A$1:$AO$256,27,FALSE)</f>
        <v>#N/A</v>
      </c>
    </row>
    <row r="28" spans="1:19" s="15" customFormat="1" ht="18" customHeight="1" thickBot="1" x14ac:dyDescent="0.3">
      <c r="A28" s="64" t="s">
        <v>34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6"/>
    </row>
    <row r="29" spans="1:19" s="15" customFormat="1" ht="18" customHeight="1" thickBot="1" x14ac:dyDescent="0.35">
      <c r="A29" s="27" t="s">
        <v>32</v>
      </c>
      <c r="B29" s="28">
        <v>1</v>
      </c>
      <c r="C29" s="28">
        <v>2</v>
      </c>
      <c r="D29" s="28">
        <v>3</v>
      </c>
      <c r="E29" s="28">
        <v>4</v>
      </c>
      <c r="F29" s="28">
        <v>5</v>
      </c>
      <c r="G29" s="28">
        <v>6</v>
      </c>
      <c r="H29" s="28">
        <v>7</v>
      </c>
      <c r="I29" s="28">
        <v>8</v>
      </c>
      <c r="J29" s="28">
        <v>9</v>
      </c>
      <c r="K29" s="28">
        <v>10</v>
      </c>
      <c r="L29" s="28">
        <v>11</v>
      </c>
      <c r="M29" s="28">
        <v>12</v>
      </c>
    </row>
    <row r="30" spans="1:19" s="15" customFormat="1" ht="16.5" customHeight="1" x14ac:dyDescent="0.3">
      <c r="A30" s="59" t="s">
        <v>33</v>
      </c>
      <c r="B30" s="29" t="e">
        <f>IF(B27+1=1,0,B27+1)</f>
        <v>#N/A</v>
      </c>
      <c r="C30" s="29" t="e">
        <f t="shared" ref="C30:M30" si="0">IF(C27+1=1,0,C27+1)</f>
        <v>#N/A</v>
      </c>
      <c r="D30" s="29" t="e">
        <f t="shared" si="0"/>
        <v>#N/A</v>
      </c>
      <c r="E30" s="29" t="e">
        <f t="shared" si="0"/>
        <v>#N/A</v>
      </c>
      <c r="F30" s="29" t="e">
        <f t="shared" si="0"/>
        <v>#N/A</v>
      </c>
      <c r="G30" s="29" t="e">
        <f t="shared" si="0"/>
        <v>#N/A</v>
      </c>
      <c r="H30" s="29" t="e">
        <f t="shared" si="0"/>
        <v>#N/A</v>
      </c>
      <c r="I30" s="29" t="e">
        <f t="shared" si="0"/>
        <v>#N/A</v>
      </c>
      <c r="J30" s="29" t="e">
        <f t="shared" si="0"/>
        <v>#N/A</v>
      </c>
      <c r="K30" s="29" t="e">
        <f t="shared" si="0"/>
        <v>#N/A</v>
      </c>
      <c r="L30" s="29" t="e">
        <f t="shared" si="0"/>
        <v>#N/A</v>
      </c>
      <c r="M30" s="29" t="e">
        <f t="shared" si="0"/>
        <v>#N/A</v>
      </c>
    </row>
    <row r="31" spans="1:19" s="1" customFormat="1" ht="14.5" thickBot="1" x14ac:dyDescent="0.35">
      <c r="A31" s="60"/>
      <c r="B31" s="9" t="e">
        <f>VLOOKUP($F$4,LIMITS_COUNTYLEVEL!$A$1:$AM$255,4,FALSE)</f>
        <v>#N/A</v>
      </c>
      <c r="C31" s="9" t="e">
        <f>VLOOKUP($F$4,LIMITS_COUNTYLEVEL!$A$1:$AM$255,5,FALSE)</f>
        <v>#N/A</v>
      </c>
      <c r="D31" s="9" t="e">
        <f>VLOOKUP($F$4,LIMITS_COUNTYLEVEL!$A$1:$AM$255,6,FALSE)</f>
        <v>#N/A</v>
      </c>
      <c r="E31" s="9" t="e">
        <f>VLOOKUP($F$4,LIMITS_COUNTYLEVEL!$A$1:$AM$255,7,FALSE)</f>
        <v>#N/A</v>
      </c>
      <c r="F31" s="9" t="e">
        <f>VLOOKUP($F$4,LIMITS_COUNTYLEVEL!$A$1:$AM$255,8,FALSE)</f>
        <v>#N/A</v>
      </c>
      <c r="G31" s="9" t="e">
        <f>VLOOKUP($F$4,LIMITS_COUNTYLEVEL!$A$1:$AM$255,9,FALSE)</f>
        <v>#N/A</v>
      </c>
      <c r="H31" s="9" t="e">
        <f>VLOOKUP($F$4,LIMITS_COUNTYLEVEL!$A$1:$AM$255,10,FALSE)</f>
        <v>#N/A</v>
      </c>
      <c r="I31" s="9" t="e">
        <f>VLOOKUP($F$4,LIMITS_COUNTYLEVEL!$A$1:$AM$255,11,FALSE)</f>
        <v>#N/A</v>
      </c>
      <c r="J31" s="9" t="e">
        <f>VLOOKUP($F$4,LIMITS_COUNTYLEVEL!$A$1:$AM$255,12,FALSE)</f>
        <v>#N/A</v>
      </c>
      <c r="K31" s="9" t="e">
        <f>VLOOKUP($F$4,LIMITS_COUNTYLEVEL!$A$1:$AM$255,13,FALSE)</f>
        <v>#N/A</v>
      </c>
      <c r="L31" s="9" t="e">
        <f>VLOOKUP($F$4,LIMITS_COUNTYLEVEL!$A$1:$AM$255,14,FALSE)</f>
        <v>#N/A</v>
      </c>
      <c r="M31" s="9" t="e">
        <f>VLOOKUP($F$4,LIMITS_COUNTYLEVEL!$A$1:$AM$255,15,FALSE)</f>
        <v>#N/A</v>
      </c>
    </row>
    <row r="32" spans="1:19" ht="18" customHeight="1" thickBot="1" x14ac:dyDescent="0.3">
      <c r="A32" s="54" t="s">
        <v>35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6"/>
    </row>
    <row r="33" spans="1:13" ht="18" customHeight="1" thickBot="1" x14ac:dyDescent="0.35">
      <c r="A33" s="27" t="s">
        <v>32</v>
      </c>
      <c r="B33" s="28">
        <v>1</v>
      </c>
      <c r="C33" s="28">
        <v>2</v>
      </c>
      <c r="D33" s="28">
        <v>3</v>
      </c>
      <c r="E33" s="28">
        <v>4</v>
      </c>
      <c r="F33" s="28">
        <v>5</v>
      </c>
      <c r="G33" s="28">
        <v>6</v>
      </c>
      <c r="H33" s="28">
        <v>7</v>
      </c>
      <c r="I33" s="28">
        <v>8</v>
      </c>
      <c r="J33" s="28">
        <v>9</v>
      </c>
      <c r="K33" s="28">
        <v>10</v>
      </c>
      <c r="L33" s="28">
        <v>11</v>
      </c>
      <c r="M33" s="28">
        <v>12</v>
      </c>
    </row>
    <row r="34" spans="1:13" ht="16.5" customHeight="1" x14ac:dyDescent="0.3">
      <c r="A34" s="59" t="s">
        <v>33</v>
      </c>
      <c r="B34" s="29" t="e">
        <f>B31+1</f>
        <v>#N/A</v>
      </c>
      <c r="C34" s="29" t="e">
        <f t="shared" ref="C34:M34" si="1">C31+1</f>
        <v>#N/A</v>
      </c>
      <c r="D34" s="29" t="e">
        <f t="shared" si="1"/>
        <v>#N/A</v>
      </c>
      <c r="E34" s="29" t="e">
        <f t="shared" si="1"/>
        <v>#N/A</v>
      </c>
      <c r="F34" s="29" t="e">
        <f t="shared" si="1"/>
        <v>#N/A</v>
      </c>
      <c r="G34" s="29" t="e">
        <f t="shared" si="1"/>
        <v>#N/A</v>
      </c>
      <c r="H34" s="29" t="e">
        <f t="shared" si="1"/>
        <v>#N/A</v>
      </c>
      <c r="I34" s="29" t="e">
        <f t="shared" si="1"/>
        <v>#N/A</v>
      </c>
      <c r="J34" s="29" t="e">
        <f t="shared" si="1"/>
        <v>#N/A</v>
      </c>
      <c r="K34" s="29" t="e">
        <f t="shared" si="1"/>
        <v>#N/A</v>
      </c>
      <c r="L34" s="29" t="e">
        <f t="shared" si="1"/>
        <v>#N/A</v>
      </c>
      <c r="M34" s="29" t="e">
        <f t="shared" si="1"/>
        <v>#N/A</v>
      </c>
    </row>
    <row r="35" spans="1:13" ht="14.5" thickBot="1" x14ac:dyDescent="0.35">
      <c r="A35" s="60"/>
      <c r="B35" s="9" t="e">
        <f>VLOOKUP($F$4,LIMITS_COUNTYLEVEL!$A$1:$AM$255,28,FALSE)</f>
        <v>#N/A</v>
      </c>
      <c r="C35" s="9" t="e">
        <f>VLOOKUP($F$4,LIMITS_COUNTYLEVEL!$A$1:$AM$255,29,FALSE)</f>
        <v>#N/A</v>
      </c>
      <c r="D35" s="9" t="e">
        <f>VLOOKUP($F$4,LIMITS_COUNTYLEVEL!$A$1:$AM$255,30,FALSE)</f>
        <v>#N/A</v>
      </c>
      <c r="E35" s="9" t="e">
        <f>VLOOKUP($F$4,LIMITS_COUNTYLEVEL!$A$1:$AM$255,31,FALSE)</f>
        <v>#N/A</v>
      </c>
      <c r="F35" s="9" t="e">
        <f>VLOOKUP($F$4,LIMITS_COUNTYLEVEL!$A$1:$AM$255,32,FALSE)</f>
        <v>#N/A</v>
      </c>
      <c r="G35" s="9" t="e">
        <f>VLOOKUP($F$4,LIMITS_COUNTYLEVEL!$A$1:$AM$255,33,FALSE)</f>
        <v>#N/A</v>
      </c>
      <c r="H35" s="9" t="e">
        <f>VLOOKUP($F$4,LIMITS_COUNTYLEVEL!$A$1:$AM$255,34,FALSE)</f>
        <v>#N/A</v>
      </c>
      <c r="I35" s="9" t="e">
        <f>VLOOKUP($F$4,LIMITS_COUNTYLEVEL!$A$1:$AM$255,35,FALSE)</f>
        <v>#N/A</v>
      </c>
      <c r="J35" s="9" t="e">
        <f>VLOOKUP($F$4,LIMITS_COUNTYLEVEL!$A$1:$AM$255,36,FALSE)</f>
        <v>#N/A</v>
      </c>
      <c r="K35" s="9" t="e">
        <f>VLOOKUP($F$4,LIMITS_COUNTYLEVEL!$A$1:$AM$255,37,FALSE)</f>
        <v>#N/A</v>
      </c>
      <c r="L35" s="9" t="e">
        <f>VLOOKUP($F$4,LIMITS_COUNTYLEVEL!$A$1:$AM$255,38,FALSE)</f>
        <v>#N/A</v>
      </c>
      <c r="M35" s="9" t="e">
        <f>VLOOKUP($F$4,LIMITS_COUNTYLEVEL!$A$1:$AM$255,39,FALSE)</f>
        <v>#N/A</v>
      </c>
    </row>
    <row r="36" spans="1:13" ht="18" customHeight="1" thickBot="1" x14ac:dyDescent="0.3">
      <c r="A36" s="54" t="s">
        <v>36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6"/>
    </row>
    <row r="37" spans="1:13" ht="18" customHeight="1" thickBot="1" x14ac:dyDescent="0.35">
      <c r="A37" s="27" t="s">
        <v>32</v>
      </c>
      <c r="B37" s="28">
        <v>1</v>
      </c>
      <c r="C37" s="28">
        <v>2</v>
      </c>
      <c r="D37" s="28">
        <v>3</v>
      </c>
      <c r="E37" s="28">
        <v>4</v>
      </c>
      <c r="F37" s="28">
        <v>5</v>
      </c>
      <c r="G37" s="28">
        <v>6</v>
      </c>
      <c r="H37" s="28">
        <v>7</v>
      </c>
      <c r="I37" s="28">
        <v>8</v>
      </c>
      <c r="J37" s="28">
        <v>9</v>
      </c>
      <c r="K37" s="28">
        <v>10</v>
      </c>
      <c r="L37" s="28">
        <v>11</v>
      </c>
      <c r="M37" s="28">
        <v>12</v>
      </c>
    </row>
    <row r="38" spans="1:13" ht="16.5" customHeight="1" x14ac:dyDescent="0.3">
      <c r="A38" s="59" t="s">
        <v>37</v>
      </c>
      <c r="B38" s="30" t="s">
        <v>38</v>
      </c>
      <c r="C38" s="30" t="s">
        <v>38</v>
      </c>
      <c r="D38" s="30" t="s">
        <v>38</v>
      </c>
      <c r="E38" s="30" t="s">
        <v>38</v>
      </c>
      <c r="F38" s="30" t="s">
        <v>38</v>
      </c>
      <c r="G38" s="30" t="s">
        <v>38</v>
      </c>
      <c r="H38" s="30" t="s">
        <v>38</v>
      </c>
      <c r="I38" s="30" t="s">
        <v>38</v>
      </c>
      <c r="J38" s="30" t="s">
        <v>38</v>
      </c>
      <c r="K38" s="30" t="s">
        <v>38</v>
      </c>
      <c r="L38" s="30" t="s">
        <v>38</v>
      </c>
      <c r="M38" s="30" t="s">
        <v>38</v>
      </c>
    </row>
    <row r="39" spans="1:13" ht="14.5" thickBot="1" x14ac:dyDescent="0.35">
      <c r="A39" s="60"/>
      <c r="B39" s="9" t="e">
        <f>B35+1</f>
        <v>#N/A</v>
      </c>
      <c r="C39" s="9" t="e">
        <f t="shared" ref="C39:M39" si="2">C35+1</f>
        <v>#N/A</v>
      </c>
      <c r="D39" s="9" t="e">
        <f t="shared" si="2"/>
        <v>#N/A</v>
      </c>
      <c r="E39" s="9" t="e">
        <f t="shared" si="2"/>
        <v>#N/A</v>
      </c>
      <c r="F39" s="9" t="e">
        <f t="shared" si="2"/>
        <v>#N/A</v>
      </c>
      <c r="G39" s="9" t="e">
        <f t="shared" si="2"/>
        <v>#N/A</v>
      </c>
      <c r="H39" s="9" t="e">
        <f t="shared" si="2"/>
        <v>#N/A</v>
      </c>
      <c r="I39" s="9" t="e">
        <f t="shared" si="2"/>
        <v>#N/A</v>
      </c>
      <c r="J39" s="9" t="e">
        <f t="shared" si="2"/>
        <v>#N/A</v>
      </c>
      <c r="K39" s="9" t="e">
        <f t="shared" si="2"/>
        <v>#N/A</v>
      </c>
      <c r="L39" s="9" t="e">
        <f t="shared" si="2"/>
        <v>#N/A</v>
      </c>
      <c r="M39" s="9" t="e">
        <f t="shared" si="2"/>
        <v>#N/A</v>
      </c>
    </row>
    <row r="40" spans="1:13" ht="12" customHeight="1" x14ac:dyDescent="0.3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31"/>
    </row>
    <row r="41" spans="1:13" ht="18" customHeight="1" x14ac:dyDescent="0.3">
      <c r="A41" s="76" t="s">
        <v>39</v>
      </c>
      <c r="B41" s="77"/>
      <c r="C41" s="77"/>
      <c r="D41" s="77"/>
      <c r="E41" s="77"/>
      <c r="F41" s="77"/>
      <c r="G41" s="77"/>
      <c r="H41" s="78"/>
      <c r="I41" s="32"/>
      <c r="J41" s="61" t="s">
        <v>40</v>
      </c>
      <c r="K41" s="62"/>
      <c r="L41" s="61" t="s">
        <v>41</v>
      </c>
      <c r="M41" s="63"/>
    </row>
    <row r="42" spans="1:13" ht="18" customHeight="1" x14ac:dyDescent="0.3">
      <c r="A42" s="73" t="s">
        <v>42</v>
      </c>
      <c r="B42" s="74"/>
      <c r="C42" s="74"/>
      <c r="D42" s="74"/>
      <c r="E42" s="74"/>
      <c r="F42" s="74"/>
      <c r="G42" s="74"/>
      <c r="H42" s="75"/>
      <c r="I42" s="33"/>
      <c r="J42" s="40"/>
      <c r="K42" s="42"/>
      <c r="L42" s="40"/>
      <c r="M42" s="41"/>
    </row>
    <row r="43" spans="1:13" ht="18" customHeight="1" x14ac:dyDescent="0.3">
      <c r="A43" s="73" t="s">
        <v>43</v>
      </c>
      <c r="B43" s="74"/>
      <c r="C43" s="74"/>
      <c r="D43" s="74"/>
      <c r="E43" s="74"/>
      <c r="F43" s="74"/>
      <c r="G43" s="74"/>
      <c r="H43" s="75"/>
      <c r="I43" s="33"/>
      <c r="J43" s="40"/>
      <c r="K43" s="42"/>
      <c r="L43" s="40"/>
      <c r="M43" s="41"/>
    </row>
    <row r="44" spans="1:13" ht="18" customHeight="1" x14ac:dyDescent="0.3">
      <c r="A44" s="73" t="s">
        <v>44</v>
      </c>
      <c r="B44" s="74"/>
      <c r="C44" s="74"/>
      <c r="D44" s="74"/>
      <c r="E44" s="74"/>
      <c r="F44" s="74"/>
      <c r="G44" s="74"/>
      <c r="H44" s="75"/>
      <c r="I44" s="33"/>
      <c r="J44" s="40"/>
      <c r="K44" s="42"/>
      <c r="L44" s="40"/>
      <c r="M44" s="41"/>
    </row>
    <row r="45" spans="1:13" ht="18" customHeight="1" x14ac:dyDescent="0.3">
      <c r="A45" s="73" t="s">
        <v>45</v>
      </c>
      <c r="B45" s="74"/>
      <c r="C45" s="74"/>
      <c r="D45" s="74"/>
      <c r="E45" s="74"/>
      <c r="F45" s="74"/>
      <c r="G45" s="74"/>
      <c r="H45" s="75"/>
      <c r="I45" s="33"/>
      <c r="J45" s="40"/>
      <c r="K45" s="42"/>
      <c r="L45" s="40"/>
      <c r="M45" s="41"/>
    </row>
    <row r="46" spans="1:13" ht="18" customHeight="1" x14ac:dyDescent="0.3">
      <c r="A46" s="73" t="s">
        <v>46</v>
      </c>
      <c r="B46" s="74"/>
      <c r="C46" s="74"/>
      <c r="D46" s="74"/>
      <c r="E46" s="74"/>
      <c r="F46" s="74"/>
      <c r="G46" s="74"/>
      <c r="H46" s="75"/>
      <c r="I46" s="33"/>
      <c r="J46" s="40"/>
      <c r="K46" s="42"/>
      <c r="L46" s="40"/>
      <c r="M46" s="41"/>
    </row>
    <row r="47" spans="1:13" ht="18" customHeight="1" x14ac:dyDescent="0.3">
      <c r="A47" s="73" t="s">
        <v>47</v>
      </c>
      <c r="B47" s="74"/>
      <c r="C47" s="74"/>
      <c r="D47" s="74"/>
      <c r="E47" s="74"/>
      <c r="F47" s="74"/>
      <c r="G47" s="74"/>
      <c r="H47" s="75"/>
      <c r="I47" s="33"/>
      <c r="J47" s="40"/>
      <c r="K47" s="42"/>
      <c r="L47" s="40"/>
      <c r="M47" s="41"/>
    </row>
    <row r="48" spans="1:13" ht="18" customHeight="1" x14ac:dyDescent="0.3">
      <c r="A48" s="73" t="s">
        <v>48</v>
      </c>
      <c r="B48" s="74"/>
      <c r="C48" s="74"/>
      <c r="D48" s="74"/>
      <c r="E48" s="74"/>
      <c r="F48" s="74"/>
      <c r="G48" s="74"/>
      <c r="H48" s="75"/>
      <c r="I48" s="33"/>
      <c r="J48" s="40"/>
      <c r="K48" s="42"/>
      <c r="L48" s="40"/>
      <c r="M48" s="41"/>
    </row>
    <row r="49" spans="1:13" ht="18" customHeight="1" x14ac:dyDescent="0.3">
      <c r="A49" s="73" t="s">
        <v>49</v>
      </c>
      <c r="B49" s="74"/>
      <c r="C49" s="74"/>
      <c r="D49" s="74"/>
      <c r="E49" s="74"/>
      <c r="F49" s="74"/>
      <c r="G49" s="74"/>
      <c r="H49" s="75"/>
      <c r="I49" s="33"/>
      <c r="J49" s="40"/>
      <c r="K49" s="42"/>
      <c r="L49" s="40"/>
      <c r="M49" s="41"/>
    </row>
    <row r="50" spans="1:13" ht="18" customHeight="1" x14ac:dyDescent="0.3">
      <c r="A50" s="73" t="s">
        <v>50</v>
      </c>
      <c r="B50" s="74"/>
      <c r="C50" s="74"/>
      <c r="D50" s="74"/>
      <c r="E50" s="74"/>
      <c r="F50" s="74"/>
      <c r="G50" s="74"/>
      <c r="H50" s="75"/>
      <c r="I50" s="33"/>
      <c r="J50" s="40"/>
      <c r="K50" s="42"/>
      <c r="L50" s="40"/>
      <c r="M50" s="41"/>
    </row>
    <row r="51" spans="1:13" ht="18" customHeight="1" x14ac:dyDescent="0.3">
      <c r="A51" s="73" t="s">
        <v>51</v>
      </c>
      <c r="B51" s="74"/>
      <c r="C51" s="74"/>
      <c r="D51" s="74"/>
      <c r="E51" s="74"/>
      <c r="F51" s="74"/>
      <c r="G51" s="74"/>
      <c r="H51" s="75"/>
      <c r="I51" s="33"/>
      <c r="J51" s="40"/>
      <c r="K51" s="42"/>
      <c r="L51" s="40"/>
      <c r="M51" s="41"/>
    </row>
    <row r="52" spans="1:13" ht="18" customHeight="1" x14ac:dyDescent="0.3">
      <c r="A52" s="44" t="s">
        <v>52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6"/>
    </row>
    <row r="53" spans="1:13" ht="15" customHeight="1" x14ac:dyDescent="0.3">
      <c r="A53" s="12"/>
      <c r="B53" s="43" t="s">
        <v>53</v>
      </c>
      <c r="C53" s="43"/>
      <c r="D53" s="43"/>
      <c r="E53" s="13"/>
      <c r="F53" s="43" t="s">
        <v>54</v>
      </c>
      <c r="G53" s="43"/>
      <c r="H53" s="43"/>
      <c r="I53" s="13"/>
      <c r="J53" s="43" t="s">
        <v>55</v>
      </c>
      <c r="K53" s="43"/>
      <c r="L53" s="43"/>
      <c r="M53" s="17"/>
    </row>
    <row r="54" spans="1:13" ht="18" customHeight="1" x14ac:dyDescent="0.3">
      <c r="A54" s="12"/>
      <c r="B54" s="53"/>
      <c r="C54" s="53"/>
      <c r="D54" s="53"/>
      <c r="E54" s="13"/>
      <c r="F54" s="53"/>
      <c r="G54" s="53"/>
      <c r="H54" s="53"/>
      <c r="I54" s="13"/>
      <c r="J54" s="53"/>
      <c r="K54" s="53"/>
      <c r="L54" s="53"/>
      <c r="M54" s="17"/>
    </row>
    <row r="55" spans="1:13" ht="14.5" thickBot="1" x14ac:dyDescent="0.35">
      <c r="A55" s="34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6"/>
    </row>
    <row r="56" spans="1:13" x14ac:dyDescent="0.25">
      <c r="A56" s="47" t="s">
        <v>56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9"/>
    </row>
    <row r="57" spans="1:13" ht="32.25" customHeight="1" thickBot="1" x14ac:dyDescent="0.3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2"/>
    </row>
    <row r="58" spans="1:13" x14ac:dyDescent="0.25">
      <c r="A58" s="37" t="s">
        <v>57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</row>
  </sheetData>
  <sheetProtection formatCells="0" formatColumns="0" formatRows="0"/>
  <mergeCells count="71">
    <mergeCell ref="N1:S23"/>
    <mergeCell ref="G10:H10"/>
    <mergeCell ref="A1:F1"/>
    <mergeCell ref="F3:G3"/>
    <mergeCell ref="I3:J3"/>
    <mergeCell ref="F4:G4"/>
    <mergeCell ref="I4:J4"/>
    <mergeCell ref="A8:B8"/>
    <mergeCell ref="C8:F8"/>
    <mergeCell ref="H8:I8"/>
    <mergeCell ref="A4:D4"/>
    <mergeCell ref="A2:F2"/>
    <mergeCell ref="G2:H2"/>
    <mergeCell ref="G1:M1"/>
    <mergeCell ref="I2:M2"/>
    <mergeCell ref="K8:M8"/>
    <mergeCell ref="A45:H45"/>
    <mergeCell ref="A46:H46"/>
    <mergeCell ref="A44:H44"/>
    <mergeCell ref="A41:H41"/>
    <mergeCell ref="A42:H42"/>
    <mergeCell ref="A43:H43"/>
    <mergeCell ref="A51:H51"/>
    <mergeCell ref="A49:H49"/>
    <mergeCell ref="A50:H50"/>
    <mergeCell ref="A47:H47"/>
    <mergeCell ref="A48:H48"/>
    <mergeCell ref="A36:M36"/>
    <mergeCell ref="J11:M11"/>
    <mergeCell ref="A26:A27"/>
    <mergeCell ref="A38:A39"/>
    <mergeCell ref="J41:K41"/>
    <mergeCell ref="L41:M41"/>
    <mergeCell ref="A28:M28"/>
    <mergeCell ref="A30:A31"/>
    <mergeCell ref="A32:M32"/>
    <mergeCell ref="A34:A35"/>
    <mergeCell ref="A19:M21"/>
    <mergeCell ref="A24:M24"/>
    <mergeCell ref="K16:M16"/>
    <mergeCell ref="K14:M14"/>
    <mergeCell ref="K12:L12"/>
    <mergeCell ref="A23:B23"/>
    <mergeCell ref="B53:D53"/>
    <mergeCell ref="A52:M52"/>
    <mergeCell ref="F53:H53"/>
    <mergeCell ref="J53:L53"/>
    <mergeCell ref="A56:M57"/>
    <mergeCell ref="B54:D54"/>
    <mergeCell ref="F54:H54"/>
    <mergeCell ref="J54:L54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L42:M42"/>
    <mergeCell ref="L43:M43"/>
    <mergeCell ref="L44:M44"/>
    <mergeCell ref="L45:M45"/>
    <mergeCell ref="L46:M46"/>
    <mergeCell ref="L47:M47"/>
    <mergeCell ref="L48:M48"/>
    <mergeCell ref="L49:M49"/>
    <mergeCell ref="L50:M50"/>
    <mergeCell ref="L51:M51"/>
  </mergeCells>
  <conditionalFormatting sqref="B54:D54">
    <cfRule type="cellIs" dxfId="11" priority="9" operator="equal">
      <formula>0</formula>
    </cfRule>
  </conditionalFormatting>
  <conditionalFormatting sqref="C23">
    <cfRule type="cellIs" dxfId="10" priority="7" operator="equal">
      <formula>0</formula>
    </cfRule>
  </conditionalFormatting>
  <conditionalFormatting sqref="F54:H54">
    <cfRule type="cellIs" dxfId="9" priority="10" operator="equal">
      <formula>0</formula>
    </cfRule>
  </conditionalFormatting>
  <conditionalFormatting sqref="I2:M2 A4 F4 I4 C8 H8 D11:D12 F11:F12">
    <cfRule type="cellIs" dxfId="8" priority="1" operator="equal">
      <formula>0</formula>
    </cfRule>
  </conditionalFormatting>
  <conditionalFormatting sqref="J54:L54">
    <cfRule type="cellIs" dxfId="7" priority="11" operator="equal">
      <formula>0</formula>
    </cfRule>
  </conditionalFormatting>
  <conditionalFormatting sqref="J42:M51">
    <cfRule type="cellIs" dxfId="6" priority="8" operator="equal">
      <formula>0</formula>
    </cfRule>
  </conditionalFormatting>
  <conditionalFormatting sqref="K23">
    <cfRule type="cellIs" dxfId="5" priority="6" operator="equal">
      <formula>0</formula>
    </cfRule>
  </conditionalFormatting>
  <conditionalFormatting sqref="K8:M8">
    <cfRule type="cellIs" dxfId="4" priority="2" operator="equal">
      <formula>0</formula>
    </cfRule>
  </conditionalFormatting>
  <conditionalFormatting sqref="K14:M14">
    <cfRule type="cellIs" dxfId="3" priority="4" operator="equal">
      <formula>0</formula>
    </cfRule>
  </conditionalFormatting>
  <conditionalFormatting sqref="K16:M16">
    <cfRule type="cellIs" dxfId="2" priority="3" operator="equal">
      <formula>0</formula>
    </cfRule>
  </conditionalFormatting>
  <conditionalFormatting sqref="M23">
    <cfRule type="cellIs" dxfId="1" priority="5" operator="equal">
      <formula>0</formula>
    </cfRule>
  </conditionalFormatting>
  <dataValidations count="1">
    <dataValidation showInputMessage="1" showErrorMessage="1" sqref="H4" xr:uid="{00000000-0002-0000-0000-000000000000}"/>
  </dataValidations>
  <printOptions horizontalCentered="1"/>
  <pageMargins left="0.25" right="0.25" top="0.75" bottom="0.75" header="0.3" footer="0.3"/>
  <pageSetup scale="71" orientation="portrait" r:id="rId1"/>
  <ignoredErrors>
    <ignoredError sqref="B30:M30 B34:M3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1000000}">
          <x14:formula1>
            <xm:f>LIMITS_COUNTYLEVEL!$A$2:$A$255</xm:f>
          </x14:formula1>
          <xm:sqref>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M255"/>
  <sheetViews>
    <sheetView workbookViewId="0">
      <selection activeCell="C1" sqref="C1:AM1048576"/>
    </sheetView>
  </sheetViews>
  <sheetFormatPr defaultColWidth="9.1796875" defaultRowHeight="14.5" x14ac:dyDescent="0.35"/>
  <cols>
    <col min="1" max="1" width="13.1796875" bestFit="1" customWidth="1"/>
    <col min="2" max="2" width="32.7265625" bestFit="1" customWidth="1"/>
    <col min="3" max="3" width="11.26953125" bestFit="1" customWidth="1"/>
    <col min="4" max="39" width="13" customWidth="1"/>
  </cols>
  <sheetData>
    <row r="1" spans="1:39" x14ac:dyDescent="0.35">
      <c r="A1" t="s">
        <v>58</v>
      </c>
      <c r="B1" t="s">
        <v>59</v>
      </c>
      <c r="C1" t="s">
        <v>60</v>
      </c>
      <c r="D1" s="4" t="s">
        <v>61</v>
      </c>
      <c r="E1" s="4" t="s">
        <v>62</v>
      </c>
      <c r="F1" s="4" t="s">
        <v>63</v>
      </c>
      <c r="G1" s="4" t="s">
        <v>64</v>
      </c>
      <c r="H1" s="4" t="s">
        <v>65</v>
      </c>
      <c r="I1" s="4" t="s">
        <v>66</v>
      </c>
      <c r="J1" s="4" t="s">
        <v>67</v>
      </c>
      <c r="K1" s="4" t="s">
        <v>68</v>
      </c>
      <c r="L1" s="4" t="s">
        <v>69</v>
      </c>
      <c r="M1" s="4" t="s">
        <v>70</v>
      </c>
      <c r="N1" s="4" t="s">
        <v>71</v>
      </c>
      <c r="O1" s="4" t="s">
        <v>72</v>
      </c>
      <c r="P1" s="4" t="s">
        <v>73</v>
      </c>
      <c r="Q1" s="4" t="s">
        <v>74</v>
      </c>
      <c r="R1" s="4" t="s">
        <v>75</v>
      </c>
      <c r="S1" s="4" t="s">
        <v>76</v>
      </c>
      <c r="T1" s="4" t="s">
        <v>77</v>
      </c>
      <c r="U1" s="4" t="s">
        <v>78</v>
      </c>
      <c r="V1" s="4" t="s">
        <v>79</v>
      </c>
      <c r="W1" s="4" t="s">
        <v>80</v>
      </c>
      <c r="X1" s="4" t="s">
        <v>81</v>
      </c>
      <c r="Y1" s="4" t="s">
        <v>82</v>
      </c>
      <c r="Z1" s="4" t="s">
        <v>83</v>
      </c>
      <c r="AA1" s="4" t="s">
        <v>84</v>
      </c>
      <c r="AB1" s="4" t="s">
        <v>85</v>
      </c>
      <c r="AC1" s="4" t="s">
        <v>86</v>
      </c>
      <c r="AD1" s="4" t="s">
        <v>87</v>
      </c>
      <c r="AE1" s="4" t="s">
        <v>88</v>
      </c>
      <c r="AF1" s="4" t="s">
        <v>89</v>
      </c>
      <c r="AG1" s="4" t="s">
        <v>90</v>
      </c>
      <c r="AH1" s="4" t="s">
        <v>91</v>
      </c>
      <c r="AI1" s="4" t="s">
        <v>92</v>
      </c>
      <c r="AJ1" s="4" t="s">
        <v>93</v>
      </c>
      <c r="AK1" s="4" t="s">
        <v>94</v>
      </c>
      <c r="AL1" s="4" t="s">
        <v>95</v>
      </c>
      <c r="AM1" s="4" t="s">
        <v>96</v>
      </c>
    </row>
    <row r="2" spans="1:39" x14ac:dyDescent="0.35">
      <c r="A2" t="s">
        <v>5</v>
      </c>
      <c r="B2" t="s">
        <v>97</v>
      </c>
      <c r="C2" t="s">
        <v>98</v>
      </c>
      <c r="D2" s="5">
        <v>26250</v>
      </c>
      <c r="E2" s="5">
        <v>30000</v>
      </c>
      <c r="F2" s="5">
        <v>33750</v>
      </c>
      <c r="G2" s="5">
        <v>37500</v>
      </c>
      <c r="H2" s="5">
        <v>40500</v>
      </c>
      <c r="I2" s="5">
        <v>43500</v>
      </c>
      <c r="J2" s="5">
        <v>46500</v>
      </c>
      <c r="K2" s="5">
        <v>49500</v>
      </c>
      <c r="L2" s="5">
        <f>G2*1.4</f>
        <v>52500</v>
      </c>
      <c r="M2" s="5">
        <f>G2*1.48</f>
        <v>55500</v>
      </c>
      <c r="N2" s="5">
        <f>M2+(M2-L2)</f>
        <v>58500</v>
      </c>
      <c r="O2" s="5">
        <f>N2+(N2-M2)</f>
        <v>61500</v>
      </c>
      <c r="P2" s="5">
        <v>15750</v>
      </c>
      <c r="Q2" s="5">
        <v>20440</v>
      </c>
      <c r="R2" s="5">
        <v>25820</v>
      </c>
      <c r="S2" s="5">
        <v>31200</v>
      </c>
      <c r="T2" s="5">
        <v>36580</v>
      </c>
      <c r="U2" s="5">
        <v>41960</v>
      </c>
      <c r="V2" s="5">
        <v>46500</v>
      </c>
      <c r="W2" s="5">
        <v>49500</v>
      </c>
      <c r="X2" s="5">
        <f>S2*1.4</f>
        <v>43680</v>
      </c>
      <c r="Y2" s="5">
        <f>S2*1.48</f>
        <v>46176</v>
      </c>
      <c r="Z2" s="5">
        <f>Y2+(Y2-X2)</f>
        <v>48672</v>
      </c>
      <c r="AA2" s="5">
        <f>Z2+(Z2-Y2)</f>
        <v>51168</v>
      </c>
      <c r="AB2" s="5">
        <v>42000</v>
      </c>
      <c r="AC2" s="5">
        <v>48000</v>
      </c>
      <c r="AD2" s="5">
        <v>54000</v>
      </c>
      <c r="AE2" s="5">
        <v>60000</v>
      </c>
      <c r="AF2" s="5">
        <v>64800</v>
      </c>
      <c r="AG2" s="5">
        <v>69600</v>
      </c>
      <c r="AH2" s="5">
        <v>74400</v>
      </c>
      <c r="AI2" s="5">
        <v>79200</v>
      </c>
      <c r="AJ2" s="5">
        <f>AE2*1.4</f>
        <v>84000</v>
      </c>
      <c r="AK2" s="5">
        <f>AE2*1.48</f>
        <v>88800</v>
      </c>
      <c r="AL2" s="5">
        <f>AK2+(AK2-AJ2)</f>
        <v>93600</v>
      </c>
      <c r="AM2" s="5">
        <f>AL2+(AL2-AK2)</f>
        <v>98400</v>
      </c>
    </row>
    <row r="3" spans="1:39" x14ac:dyDescent="0.35">
      <c r="A3" t="s">
        <v>99</v>
      </c>
      <c r="B3" t="s">
        <v>100</v>
      </c>
      <c r="C3" t="s">
        <v>101</v>
      </c>
      <c r="D3" s="5">
        <v>34900</v>
      </c>
      <c r="E3" s="5">
        <v>39850</v>
      </c>
      <c r="F3" s="5">
        <v>44850</v>
      </c>
      <c r="G3" s="5">
        <v>49800</v>
      </c>
      <c r="H3" s="5">
        <v>53800</v>
      </c>
      <c r="I3" s="5">
        <v>57800</v>
      </c>
      <c r="J3" s="5">
        <v>61800</v>
      </c>
      <c r="K3" s="5">
        <v>65750</v>
      </c>
      <c r="L3" s="5">
        <f t="shared" ref="L3:L66" si="0">G3*1.4</f>
        <v>69720</v>
      </c>
      <c r="M3" s="5">
        <f t="shared" ref="M3:M66" si="1">G3*1.48</f>
        <v>73704</v>
      </c>
      <c r="N3" s="5">
        <f t="shared" ref="N3:O18" si="2">M3+(M3-L3)</f>
        <v>77688</v>
      </c>
      <c r="O3" s="5">
        <f t="shared" si="2"/>
        <v>81672</v>
      </c>
      <c r="P3" s="5">
        <v>20950</v>
      </c>
      <c r="Q3" s="5">
        <v>23950</v>
      </c>
      <c r="R3" s="5">
        <v>26950</v>
      </c>
      <c r="S3" s="5">
        <v>31200</v>
      </c>
      <c r="T3" s="5">
        <v>36580</v>
      </c>
      <c r="U3" s="5">
        <v>41960</v>
      </c>
      <c r="V3" s="5">
        <v>47340</v>
      </c>
      <c r="W3" s="5">
        <v>52720</v>
      </c>
      <c r="X3" s="5">
        <f t="shared" ref="X3:X66" si="3">S3*1.4</f>
        <v>43680</v>
      </c>
      <c r="Y3" s="5">
        <f t="shared" ref="Y3:Y66" si="4">S3*1.48</f>
        <v>46176</v>
      </c>
      <c r="Z3" s="5">
        <f t="shared" ref="Z3:AA18" si="5">Y3+(Y3-X3)</f>
        <v>48672</v>
      </c>
      <c r="AA3" s="5">
        <f t="shared" si="5"/>
        <v>51168</v>
      </c>
      <c r="AB3" s="5">
        <v>55800</v>
      </c>
      <c r="AC3" s="5">
        <v>63800</v>
      </c>
      <c r="AD3" s="5">
        <v>71750</v>
      </c>
      <c r="AE3" s="5">
        <v>79700</v>
      </c>
      <c r="AF3" s="5">
        <v>86100</v>
      </c>
      <c r="AG3" s="5">
        <v>92500</v>
      </c>
      <c r="AH3" s="5">
        <v>98850</v>
      </c>
      <c r="AI3" s="5">
        <v>105250</v>
      </c>
      <c r="AJ3" s="5">
        <f t="shared" ref="AJ3:AJ66" si="6">AE3*1.4</f>
        <v>111580</v>
      </c>
      <c r="AK3" s="5">
        <f t="shared" ref="AK3:AK66" si="7">AE3*1.48</f>
        <v>117956</v>
      </c>
      <c r="AL3" s="5">
        <f t="shared" ref="AL3:AM18" si="8">AK3+(AK3-AJ3)</f>
        <v>124332</v>
      </c>
      <c r="AM3" s="5">
        <f t="shared" si="8"/>
        <v>130708</v>
      </c>
    </row>
    <row r="4" spans="1:39" x14ac:dyDescent="0.35">
      <c r="A4" t="s">
        <v>102</v>
      </c>
      <c r="B4" t="s">
        <v>103</v>
      </c>
      <c r="C4" t="s">
        <v>104</v>
      </c>
      <c r="D4" s="5">
        <v>26250</v>
      </c>
      <c r="E4" s="5">
        <v>30000</v>
      </c>
      <c r="F4" s="5">
        <v>33750</v>
      </c>
      <c r="G4" s="5">
        <v>37500</v>
      </c>
      <c r="H4" s="5">
        <v>40500</v>
      </c>
      <c r="I4" s="5">
        <v>43500</v>
      </c>
      <c r="J4" s="5">
        <v>46500</v>
      </c>
      <c r="K4" s="5">
        <v>49500</v>
      </c>
      <c r="L4" s="5">
        <f t="shared" si="0"/>
        <v>52500</v>
      </c>
      <c r="M4" s="5">
        <f t="shared" si="1"/>
        <v>55500</v>
      </c>
      <c r="N4" s="5">
        <f t="shared" si="2"/>
        <v>58500</v>
      </c>
      <c r="O4" s="5">
        <f t="shared" si="2"/>
        <v>61500</v>
      </c>
      <c r="P4" s="5">
        <v>15750</v>
      </c>
      <c r="Q4" s="5">
        <v>20440</v>
      </c>
      <c r="R4" s="5">
        <v>25820</v>
      </c>
      <c r="S4" s="5">
        <v>31200</v>
      </c>
      <c r="T4" s="5">
        <v>36580</v>
      </c>
      <c r="U4" s="5">
        <v>41960</v>
      </c>
      <c r="V4" s="5">
        <v>46500</v>
      </c>
      <c r="W4" s="5">
        <v>49500</v>
      </c>
      <c r="X4" s="5">
        <f t="shared" si="3"/>
        <v>43680</v>
      </c>
      <c r="Y4" s="5">
        <f t="shared" si="4"/>
        <v>46176</v>
      </c>
      <c r="Z4" s="5">
        <f t="shared" si="5"/>
        <v>48672</v>
      </c>
      <c r="AA4" s="5">
        <f t="shared" si="5"/>
        <v>51168</v>
      </c>
      <c r="AB4" s="5">
        <v>42000</v>
      </c>
      <c r="AC4" s="5">
        <v>48000</v>
      </c>
      <c r="AD4" s="5">
        <v>54000</v>
      </c>
      <c r="AE4" s="5">
        <v>60000</v>
      </c>
      <c r="AF4" s="5">
        <v>64800</v>
      </c>
      <c r="AG4" s="5">
        <v>69600</v>
      </c>
      <c r="AH4" s="5">
        <v>74400</v>
      </c>
      <c r="AI4" s="5">
        <v>79200</v>
      </c>
      <c r="AJ4" s="5">
        <f t="shared" si="6"/>
        <v>84000</v>
      </c>
      <c r="AK4" s="5">
        <f t="shared" si="7"/>
        <v>88800</v>
      </c>
      <c r="AL4" s="5">
        <f t="shared" si="8"/>
        <v>93600</v>
      </c>
      <c r="AM4" s="5">
        <f t="shared" si="8"/>
        <v>98400</v>
      </c>
    </row>
    <row r="5" spans="1:39" x14ac:dyDescent="0.35">
      <c r="A5" t="s">
        <v>105</v>
      </c>
      <c r="B5" t="s">
        <v>106</v>
      </c>
      <c r="C5" t="s">
        <v>107</v>
      </c>
      <c r="D5" s="5">
        <v>26750</v>
      </c>
      <c r="E5" s="5">
        <v>30550</v>
      </c>
      <c r="F5" s="5">
        <v>34350</v>
      </c>
      <c r="G5" s="5">
        <v>38150</v>
      </c>
      <c r="H5" s="5">
        <v>41250</v>
      </c>
      <c r="I5" s="5">
        <v>44300</v>
      </c>
      <c r="J5" s="5">
        <v>47350</v>
      </c>
      <c r="K5" s="5">
        <v>50400</v>
      </c>
      <c r="L5" s="5">
        <f t="shared" si="0"/>
        <v>53410</v>
      </c>
      <c r="M5" s="5">
        <f t="shared" si="1"/>
        <v>56462</v>
      </c>
      <c r="N5" s="5">
        <f t="shared" si="2"/>
        <v>59514</v>
      </c>
      <c r="O5" s="5">
        <f t="shared" si="2"/>
        <v>62566</v>
      </c>
      <c r="P5" s="5">
        <v>16050</v>
      </c>
      <c r="Q5" s="5">
        <v>20440</v>
      </c>
      <c r="R5" s="5">
        <v>25820</v>
      </c>
      <c r="S5" s="5">
        <v>31200</v>
      </c>
      <c r="T5" s="5">
        <v>36580</v>
      </c>
      <c r="U5" s="5">
        <v>41960</v>
      </c>
      <c r="V5" s="5">
        <v>47340</v>
      </c>
      <c r="W5" s="5">
        <v>50400</v>
      </c>
      <c r="X5" s="5">
        <f t="shared" si="3"/>
        <v>43680</v>
      </c>
      <c r="Y5" s="5">
        <f t="shared" si="4"/>
        <v>46176</v>
      </c>
      <c r="Z5" s="5">
        <f t="shared" si="5"/>
        <v>48672</v>
      </c>
      <c r="AA5" s="5">
        <f t="shared" si="5"/>
        <v>51168</v>
      </c>
      <c r="AB5" s="5">
        <v>42750</v>
      </c>
      <c r="AC5" s="5">
        <v>48850</v>
      </c>
      <c r="AD5" s="5">
        <v>54950</v>
      </c>
      <c r="AE5" s="5">
        <v>61050</v>
      </c>
      <c r="AF5" s="5">
        <v>65950</v>
      </c>
      <c r="AG5" s="5">
        <v>70850</v>
      </c>
      <c r="AH5" s="5">
        <v>75750</v>
      </c>
      <c r="AI5" s="5">
        <v>80600</v>
      </c>
      <c r="AJ5" s="5">
        <f t="shared" si="6"/>
        <v>85470</v>
      </c>
      <c r="AK5" s="5">
        <f t="shared" si="7"/>
        <v>90354</v>
      </c>
      <c r="AL5" s="5">
        <f t="shared" si="8"/>
        <v>95238</v>
      </c>
      <c r="AM5" s="5">
        <f t="shared" si="8"/>
        <v>100122</v>
      </c>
    </row>
    <row r="6" spans="1:39" x14ac:dyDescent="0.35">
      <c r="A6" t="s">
        <v>108</v>
      </c>
      <c r="B6" t="s">
        <v>109</v>
      </c>
      <c r="C6" t="s">
        <v>110</v>
      </c>
      <c r="D6" s="5">
        <v>28500</v>
      </c>
      <c r="E6" s="5">
        <v>32600</v>
      </c>
      <c r="F6" s="5">
        <v>36650</v>
      </c>
      <c r="G6" s="5">
        <v>40700</v>
      </c>
      <c r="H6" s="5">
        <v>44000</v>
      </c>
      <c r="I6" s="5">
        <v>47250</v>
      </c>
      <c r="J6" s="5">
        <v>50500</v>
      </c>
      <c r="K6" s="5">
        <v>53750</v>
      </c>
      <c r="L6" s="5">
        <f t="shared" si="0"/>
        <v>56980</v>
      </c>
      <c r="M6" s="5">
        <f t="shared" si="1"/>
        <v>60236</v>
      </c>
      <c r="N6" s="5">
        <f t="shared" si="2"/>
        <v>63492</v>
      </c>
      <c r="O6" s="5">
        <f t="shared" si="2"/>
        <v>66748</v>
      </c>
      <c r="P6" s="5">
        <v>17100</v>
      </c>
      <c r="Q6" s="5">
        <v>20440</v>
      </c>
      <c r="R6" s="5">
        <v>25820</v>
      </c>
      <c r="S6" s="5">
        <v>31200</v>
      </c>
      <c r="T6" s="5">
        <v>36580</v>
      </c>
      <c r="U6" s="5">
        <v>41960</v>
      </c>
      <c r="V6" s="5">
        <v>47340</v>
      </c>
      <c r="W6" s="5">
        <v>52720</v>
      </c>
      <c r="X6" s="5">
        <f t="shared" si="3"/>
        <v>43680</v>
      </c>
      <c r="Y6" s="5">
        <f t="shared" si="4"/>
        <v>46176</v>
      </c>
      <c r="Z6" s="5">
        <f t="shared" si="5"/>
        <v>48672</v>
      </c>
      <c r="AA6" s="5">
        <f t="shared" si="5"/>
        <v>51168</v>
      </c>
      <c r="AB6" s="5">
        <v>45600</v>
      </c>
      <c r="AC6" s="5">
        <v>52100</v>
      </c>
      <c r="AD6" s="5">
        <v>58600</v>
      </c>
      <c r="AE6" s="5">
        <v>65100</v>
      </c>
      <c r="AF6" s="5">
        <v>70350</v>
      </c>
      <c r="AG6" s="5">
        <v>75550</v>
      </c>
      <c r="AH6" s="5">
        <v>80750</v>
      </c>
      <c r="AI6" s="5">
        <v>85950</v>
      </c>
      <c r="AJ6" s="5">
        <f t="shared" si="6"/>
        <v>91140</v>
      </c>
      <c r="AK6" s="5">
        <f t="shared" si="7"/>
        <v>96348</v>
      </c>
      <c r="AL6" s="5">
        <f t="shared" si="8"/>
        <v>101556</v>
      </c>
      <c r="AM6" s="5">
        <f t="shared" si="8"/>
        <v>106764</v>
      </c>
    </row>
    <row r="7" spans="1:39" x14ac:dyDescent="0.35">
      <c r="A7" t="s">
        <v>111</v>
      </c>
      <c r="B7" t="s">
        <v>112</v>
      </c>
      <c r="C7" t="s">
        <v>113</v>
      </c>
      <c r="D7" s="5">
        <v>30700</v>
      </c>
      <c r="E7" s="5">
        <v>35100</v>
      </c>
      <c r="F7" s="5">
        <v>39500</v>
      </c>
      <c r="G7" s="5">
        <v>43850</v>
      </c>
      <c r="H7" s="5">
        <v>47400</v>
      </c>
      <c r="I7" s="5">
        <v>50900</v>
      </c>
      <c r="J7" s="5">
        <v>54400</v>
      </c>
      <c r="K7" s="5">
        <v>57900</v>
      </c>
      <c r="L7" s="5">
        <f t="shared" si="0"/>
        <v>61389.999999999993</v>
      </c>
      <c r="M7" s="5">
        <f t="shared" si="1"/>
        <v>64898</v>
      </c>
      <c r="N7" s="5">
        <f t="shared" si="2"/>
        <v>68406</v>
      </c>
      <c r="O7" s="5">
        <f t="shared" si="2"/>
        <v>71914</v>
      </c>
      <c r="P7" s="5">
        <v>18450</v>
      </c>
      <c r="Q7" s="5">
        <v>21050</v>
      </c>
      <c r="R7" s="5">
        <v>25820</v>
      </c>
      <c r="S7" s="5">
        <v>31200</v>
      </c>
      <c r="T7" s="5">
        <v>36580</v>
      </c>
      <c r="U7" s="5">
        <v>41960</v>
      </c>
      <c r="V7" s="5">
        <v>47340</v>
      </c>
      <c r="W7" s="5">
        <v>52720</v>
      </c>
      <c r="X7" s="5">
        <f t="shared" si="3"/>
        <v>43680</v>
      </c>
      <c r="Y7" s="5">
        <f t="shared" si="4"/>
        <v>46176</v>
      </c>
      <c r="Z7" s="5">
        <f t="shared" si="5"/>
        <v>48672</v>
      </c>
      <c r="AA7" s="5">
        <f t="shared" si="5"/>
        <v>51168</v>
      </c>
      <c r="AB7" s="5">
        <v>49150</v>
      </c>
      <c r="AC7" s="5">
        <v>56150</v>
      </c>
      <c r="AD7" s="5">
        <v>63150</v>
      </c>
      <c r="AE7" s="5">
        <v>70150</v>
      </c>
      <c r="AF7" s="5">
        <v>75800</v>
      </c>
      <c r="AG7" s="5">
        <v>81400</v>
      </c>
      <c r="AH7" s="5">
        <v>87000</v>
      </c>
      <c r="AI7" s="5">
        <v>92600</v>
      </c>
      <c r="AJ7" s="5">
        <f t="shared" si="6"/>
        <v>98210</v>
      </c>
      <c r="AK7" s="5">
        <f t="shared" si="7"/>
        <v>103822</v>
      </c>
      <c r="AL7" s="5">
        <f t="shared" si="8"/>
        <v>109434</v>
      </c>
      <c r="AM7" s="5">
        <f t="shared" si="8"/>
        <v>115046</v>
      </c>
    </row>
    <row r="8" spans="1:39" x14ac:dyDescent="0.35">
      <c r="A8" t="s">
        <v>114</v>
      </c>
      <c r="B8" t="s">
        <v>115</v>
      </c>
      <c r="C8" t="s">
        <v>116</v>
      </c>
      <c r="D8" s="5">
        <v>28000</v>
      </c>
      <c r="E8" s="5">
        <v>32000</v>
      </c>
      <c r="F8" s="5">
        <v>36000</v>
      </c>
      <c r="G8" s="5">
        <v>40000</v>
      </c>
      <c r="H8" s="5">
        <v>43200</v>
      </c>
      <c r="I8" s="5">
        <v>46400</v>
      </c>
      <c r="J8" s="5">
        <v>49600</v>
      </c>
      <c r="K8" s="5">
        <v>52800</v>
      </c>
      <c r="L8" s="5">
        <f t="shared" si="0"/>
        <v>56000</v>
      </c>
      <c r="M8" s="5">
        <f t="shared" si="1"/>
        <v>59200</v>
      </c>
      <c r="N8" s="5">
        <f t="shared" si="2"/>
        <v>62400</v>
      </c>
      <c r="O8" s="5">
        <f t="shared" si="2"/>
        <v>65600</v>
      </c>
      <c r="P8" s="5">
        <v>16800</v>
      </c>
      <c r="Q8" s="5">
        <v>20440</v>
      </c>
      <c r="R8" s="5">
        <v>25820</v>
      </c>
      <c r="S8" s="5">
        <v>31200</v>
      </c>
      <c r="T8" s="5">
        <v>36580</v>
      </c>
      <c r="U8" s="5">
        <v>41960</v>
      </c>
      <c r="V8" s="5">
        <v>47340</v>
      </c>
      <c r="W8" s="5">
        <v>52720</v>
      </c>
      <c r="X8" s="5">
        <f t="shared" si="3"/>
        <v>43680</v>
      </c>
      <c r="Y8" s="5">
        <f t="shared" si="4"/>
        <v>46176</v>
      </c>
      <c r="Z8" s="5">
        <f t="shared" si="5"/>
        <v>48672</v>
      </c>
      <c r="AA8" s="5">
        <f t="shared" si="5"/>
        <v>51168</v>
      </c>
      <c r="AB8" s="5">
        <v>44800</v>
      </c>
      <c r="AC8" s="5">
        <v>51200</v>
      </c>
      <c r="AD8" s="5">
        <v>57600</v>
      </c>
      <c r="AE8" s="5">
        <v>64000</v>
      </c>
      <c r="AF8" s="5">
        <v>69150</v>
      </c>
      <c r="AG8" s="5">
        <v>74250</v>
      </c>
      <c r="AH8" s="5">
        <v>79400</v>
      </c>
      <c r="AI8" s="5">
        <v>84500</v>
      </c>
      <c r="AJ8" s="5">
        <f t="shared" si="6"/>
        <v>89600</v>
      </c>
      <c r="AK8" s="5">
        <f t="shared" si="7"/>
        <v>94720</v>
      </c>
      <c r="AL8" s="5">
        <f t="shared" si="8"/>
        <v>99840</v>
      </c>
      <c r="AM8" s="5">
        <f t="shared" si="8"/>
        <v>104960</v>
      </c>
    </row>
    <row r="9" spans="1:39" x14ac:dyDescent="0.35">
      <c r="A9" t="s">
        <v>117</v>
      </c>
      <c r="B9" t="s">
        <v>118</v>
      </c>
      <c r="C9" t="s">
        <v>119</v>
      </c>
      <c r="D9" s="5">
        <v>32400</v>
      </c>
      <c r="E9" s="5">
        <v>37000</v>
      </c>
      <c r="F9" s="5">
        <v>41650</v>
      </c>
      <c r="G9" s="5">
        <v>46250</v>
      </c>
      <c r="H9" s="5">
        <v>49950</v>
      </c>
      <c r="I9" s="5">
        <v>53650</v>
      </c>
      <c r="J9" s="5">
        <v>57350</v>
      </c>
      <c r="K9" s="5">
        <v>61050</v>
      </c>
      <c r="L9" s="5">
        <f t="shared" si="0"/>
        <v>64749.999999999993</v>
      </c>
      <c r="M9" s="5">
        <f t="shared" si="1"/>
        <v>68450</v>
      </c>
      <c r="N9" s="5">
        <f t="shared" si="2"/>
        <v>72150</v>
      </c>
      <c r="O9" s="5">
        <f t="shared" si="2"/>
        <v>75850</v>
      </c>
      <c r="P9" s="5">
        <v>19450</v>
      </c>
      <c r="Q9" s="5">
        <v>22200</v>
      </c>
      <c r="R9" s="5">
        <v>25820</v>
      </c>
      <c r="S9" s="5">
        <v>31200</v>
      </c>
      <c r="T9" s="5">
        <v>36580</v>
      </c>
      <c r="U9" s="5">
        <v>41960</v>
      </c>
      <c r="V9" s="5">
        <v>47340</v>
      </c>
      <c r="W9" s="5">
        <v>52720</v>
      </c>
      <c r="X9" s="5">
        <f t="shared" si="3"/>
        <v>43680</v>
      </c>
      <c r="Y9" s="5">
        <f t="shared" si="4"/>
        <v>46176</v>
      </c>
      <c r="Z9" s="5">
        <f t="shared" si="5"/>
        <v>48672</v>
      </c>
      <c r="AA9" s="5">
        <f t="shared" si="5"/>
        <v>51168</v>
      </c>
      <c r="AB9" s="5">
        <v>51800</v>
      </c>
      <c r="AC9" s="5">
        <v>59200</v>
      </c>
      <c r="AD9" s="5">
        <v>66600</v>
      </c>
      <c r="AE9" s="5">
        <v>74000</v>
      </c>
      <c r="AF9" s="5">
        <v>79950</v>
      </c>
      <c r="AG9" s="5">
        <v>85850</v>
      </c>
      <c r="AH9" s="5">
        <v>91800</v>
      </c>
      <c r="AI9" s="5">
        <v>97700</v>
      </c>
      <c r="AJ9" s="5">
        <f t="shared" si="6"/>
        <v>103600</v>
      </c>
      <c r="AK9" s="5">
        <f t="shared" si="7"/>
        <v>109520</v>
      </c>
      <c r="AL9" s="5">
        <f t="shared" si="8"/>
        <v>115440</v>
      </c>
      <c r="AM9" s="5">
        <f t="shared" si="8"/>
        <v>121360</v>
      </c>
    </row>
    <row r="10" spans="1:39" x14ac:dyDescent="0.35">
      <c r="A10" t="s">
        <v>120</v>
      </c>
      <c r="B10" t="s">
        <v>121</v>
      </c>
      <c r="C10" t="s">
        <v>122</v>
      </c>
      <c r="D10" s="5">
        <v>27750</v>
      </c>
      <c r="E10" s="5">
        <v>31700</v>
      </c>
      <c r="F10" s="5">
        <v>35650</v>
      </c>
      <c r="G10" s="5">
        <v>39650</v>
      </c>
      <c r="H10" s="5">
        <v>42800</v>
      </c>
      <c r="I10" s="5">
        <v>46000</v>
      </c>
      <c r="J10" s="5">
        <v>49200</v>
      </c>
      <c r="K10" s="5">
        <v>52350</v>
      </c>
      <c r="L10" s="5">
        <f t="shared" si="0"/>
        <v>55510</v>
      </c>
      <c r="M10" s="5">
        <f t="shared" si="1"/>
        <v>58682</v>
      </c>
      <c r="N10" s="5">
        <f t="shared" si="2"/>
        <v>61854</v>
      </c>
      <c r="O10" s="5">
        <f t="shared" si="2"/>
        <v>65026</v>
      </c>
      <c r="P10" s="5">
        <v>16700</v>
      </c>
      <c r="Q10" s="5">
        <v>20440</v>
      </c>
      <c r="R10" s="5">
        <v>25820</v>
      </c>
      <c r="S10" s="5">
        <v>31200</v>
      </c>
      <c r="T10" s="5">
        <v>36580</v>
      </c>
      <c r="U10" s="5">
        <v>41960</v>
      </c>
      <c r="V10" s="5">
        <v>47340</v>
      </c>
      <c r="W10" s="5">
        <v>52350</v>
      </c>
      <c r="X10" s="5">
        <f t="shared" si="3"/>
        <v>43680</v>
      </c>
      <c r="Y10" s="5">
        <f t="shared" si="4"/>
        <v>46176</v>
      </c>
      <c r="Z10" s="5">
        <f t="shared" si="5"/>
        <v>48672</v>
      </c>
      <c r="AA10" s="5">
        <f t="shared" si="5"/>
        <v>51168</v>
      </c>
      <c r="AB10" s="5">
        <v>44400</v>
      </c>
      <c r="AC10" s="5">
        <v>50750</v>
      </c>
      <c r="AD10" s="5">
        <v>57050</v>
      </c>
      <c r="AE10" s="5">
        <v>63400</v>
      </c>
      <c r="AF10" s="5">
        <v>68500</v>
      </c>
      <c r="AG10" s="5">
        <v>73550</v>
      </c>
      <c r="AH10" s="5">
        <v>78650</v>
      </c>
      <c r="AI10" s="5">
        <v>83700</v>
      </c>
      <c r="AJ10" s="5">
        <f t="shared" si="6"/>
        <v>88760</v>
      </c>
      <c r="AK10" s="5">
        <f t="shared" si="7"/>
        <v>93832</v>
      </c>
      <c r="AL10" s="5">
        <f t="shared" si="8"/>
        <v>98904</v>
      </c>
      <c r="AM10" s="5">
        <f t="shared" si="8"/>
        <v>103976</v>
      </c>
    </row>
    <row r="11" spans="1:39" x14ac:dyDescent="0.35">
      <c r="A11" t="s">
        <v>123</v>
      </c>
      <c r="B11" t="s">
        <v>124</v>
      </c>
      <c r="C11" t="s">
        <v>116</v>
      </c>
      <c r="D11" s="5">
        <v>31000</v>
      </c>
      <c r="E11" s="5">
        <v>35400</v>
      </c>
      <c r="F11" s="5">
        <v>39850</v>
      </c>
      <c r="G11" s="5">
        <v>44250</v>
      </c>
      <c r="H11" s="5">
        <v>47800</v>
      </c>
      <c r="I11" s="5">
        <v>51350</v>
      </c>
      <c r="J11" s="5">
        <v>54900</v>
      </c>
      <c r="K11" s="5">
        <v>58450</v>
      </c>
      <c r="L11" s="5">
        <f t="shared" si="0"/>
        <v>61949.999999999993</v>
      </c>
      <c r="M11" s="5">
        <f t="shared" si="1"/>
        <v>65490</v>
      </c>
      <c r="N11" s="5">
        <f t="shared" si="2"/>
        <v>69030</v>
      </c>
      <c r="O11" s="5">
        <f t="shared" si="2"/>
        <v>72570</v>
      </c>
      <c r="P11" s="5">
        <v>18600</v>
      </c>
      <c r="Q11" s="5">
        <v>21250</v>
      </c>
      <c r="R11" s="5">
        <v>25820</v>
      </c>
      <c r="S11" s="5">
        <v>31200</v>
      </c>
      <c r="T11" s="5">
        <v>36580</v>
      </c>
      <c r="U11" s="5">
        <v>41960</v>
      </c>
      <c r="V11" s="5">
        <v>47340</v>
      </c>
      <c r="W11" s="5">
        <v>52720</v>
      </c>
      <c r="X11" s="5">
        <f t="shared" si="3"/>
        <v>43680</v>
      </c>
      <c r="Y11" s="5">
        <f t="shared" si="4"/>
        <v>46176</v>
      </c>
      <c r="Z11" s="5">
        <f t="shared" si="5"/>
        <v>48672</v>
      </c>
      <c r="AA11" s="5">
        <f t="shared" si="5"/>
        <v>51168</v>
      </c>
      <c r="AB11" s="5">
        <v>49600</v>
      </c>
      <c r="AC11" s="5">
        <v>56650</v>
      </c>
      <c r="AD11" s="5">
        <v>63750</v>
      </c>
      <c r="AE11" s="5">
        <v>70800</v>
      </c>
      <c r="AF11" s="5">
        <v>76500</v>
      </c>
      <c r="AG11" s="5">
        <v>82150</v>
      </c>
      <c r="AH11" s="5">
        <v>87800</v>
      </c>
      <c r="AI11" s="5">
        <v>93500</v>
      </c>
      <c r="AJ11" s="5">
        <f t="shared" si="6"/>
        <v>99120</v>
      </c>
      <c r="AK11" s="5">
        <f t="shared" si="7"/>
        <v>104784</v>
      </c>
      <c r="AL11" s="5">
        <f t="shared" si="8"/>
        <v>110448</v>
      </c>
      <c r="AM11" s="5">
        <f t="shared" si="8"/>
        <v>116112</v>
      </c>
    </row>
    <row r="12" spans="1:39" x14ac:dyDescent="0.35">
      <c r="A12" t="s">
        <v>125</v>
      </c>
      <c r="B12" t="s">
        <v>126</v>
      </c>
      <c r="C12" t="s">
        <v>127</v>
      </c>
      <c r="D12" s="5">
        <v>44100</v>
      </c>
      <c r="E12" s="5">
        <v>50400</v>
      </c>
      <c r="F12" s="5">
        <v>56700</v>
      </c>
      <c r="G12" s="5">
        <v>63000</v>
      </c>
      <c r="H12" s="5">
        <v>68050</v>
      </c>
      <c r="I12" s="5">
        <v>73100</v>
      </c>
      <c r="J12" s="5">
        <v>78150</v>
      </c>
      <c r="K12" s="5">
        <v>83200</v>
      </c>
      <c r="L12" s="5">
        <f t="shared" si="0"/>
        <v>88200</v>
      </c>
      <c r="M12" s="5">
        <f t="shared" si="1"/>
        <v>93240</v>
      </c>
      <c r="N12" s="5">
        <f t="shared" si="2"/>
        <v>98280</v>
      </c>
      <c r="O12" s="5">
        <f t="shared" si="2"/>
        <v>103320</v>
      </c>
      <c r="P12" s="5">
        <v>26500</v>
      </c>
      <c r="Q12" s="5">
        <v>30250</v>
      </c>
      <c r="R12" s="5">
        <v>34050</v>
      </c>
      <c r="S12" s="5">
        <v>37800</v>
      </c>
      <c r="T12" s="5">
        <v>40850</v>
      </c>
      <c r="U12" s="5">
        <v>43850</v>
      </c>
      <c r="V12" s="5">
        <v>47340</v>
      </c>
      <c r="W12" s="5">
        <v>52720</v>
      </c>
      <c r="X12" s="5">
        <f t="shared" si="3"/>
        <v>52920</v>
      </c>
      <c r="Y12" s="5">
        <f t="shared" si="4"/>
        <v>55944</v>
      </c>
      <c r="Z12" s="5">
        <f t="shared" si="5"/>
        <v>58968</v>
      </c>
      <c r="AA12" s="5">
        <f t="shared" si="5"/>
        <v>61992</v>
      </c>
      <c r="AB12" s="5">
        <v>68500</v>
      </c>
      <c r="AC12" s="5">
        <v>78250</v>
      </c>
      <c r="AD12" s="5">
        <v>88050</v>
      </c>
      <c r="AE12" s="5">
        <v>97800</v>
      </c>
      <c r="AF12" s="5">
        <v>105650</v>
      </c>
      <c r="AG12" s="5">
        <v>113450</v>
      </c>
      <c r="AH12" s="5">
        <v>121300</v>
      </c>
      <c r="AI12" s="5">
        <v>129100</v>
      </c>
      <c r="AJ12" s="5">
        <f t="shared" si="6"/>
        <v>136920</v>
      </c>
      <c r="AK12" s="5">
        <f t="shared" si="7"/>
        <v>144744</v>
      </c>
      <c r="AL12" s="5">
        <f t="shared" si="8"/>
        <v>152568</v>
      </c>
      <c r="AM12" s="5">
        <f t="shared" si="8"/>
        <v>160392</v>
      </c>
    </row>
    <row r="13" spans="1:39" x14ac:dyDescent="0.35">
      <c r="A13" t="s">
        <v>128</v>
      </c>
      <c r="B13" t="s">
        <v>129</v>
      </c>
      <c r="C13" t="s">
        <v>110</v>
      </c>
      <c r="D13" s="5">
        <v>26250</v>
      </c>
      <c r="E13" s="5">
        <v>30000</v>
      </c>
      <c r="F13" s="5">
        <v>33750</v>
      </c>
      <c r="G13" s="5">
        <v>37500</v>
      </c>
      <c r="H13" s="5">
        <v>40500</v>
      </c>
      <c r="I13" s="5">
        <v>43500</v>
      </c>
      <c r="J13" s="5">
        <v>46500</v>
      </c>
      <c r="K13" s="5">
        <v>49500</v>
      </c>
      <c r="L13" s="5">
        <f t="shared" si="0"/>
        <v>52500</v>
      </c>
      <c r="M13" s="5">
        <f t="shared" si="1"/>
        <v>55500</v>
      </c>
      <c r="N13" s="5">
        <f t="shared" si="2"/>
        <v>58500</v>
      </c>
      <c r="O13" s="5">
        <f t="shared" si="2"/>
        <v>61500</v>
      </c>
      <c r="P13" s="5">
        <v>15750</v>
      </c>
      <c r="Q13" s="5">
        <v>20440</v>
      </c>
      <c r="R13" s="5">
        <v>25820</v>
      </c>
      <c r="S13" s="5">
        <v>31200</v>
      </c>
      <c r="T13" s="5">
        <v>36580</v>
      </c>
      <c r="U13" s="5">
        <v>41960</v>
      </c>
      <c r="V13" s="5">
        <v>46500</v>
      </c>
      <c r="W13" s="5">
        <v>49500</v>
      </c>
      <c r="X13" s="5">
        <f t="shared" si="3"/>
        <v>43680</v>
      </c>
      <c r="Y13" s="5">
        <f t="shared" si="4"/>
        <v>46176</v>
      </c>
      <c r="Z13" s="5">
        <f t="shared" si="5"/>
        <v>48672</v>
      </c>
      <c r="AA13" s="5">
        <f t="shared" si="5"/>
        <v>51168</v>
      </c>
      <c r="AB13" s="5">
        <v>42000</v>
      </c>
      <c r="AC13" s="5">
        <v>48000</v>
      </c>
      <c r="AD13" s="5">
        <v>54000</v>
      </c>
      <c r="AE13" s="5">
        <v>60000</v>
      </c>
      <c r="AF13" s="5">
        <v>64800</v>
      </c>
      <c r="AG13" s="5">
        <v>69600</v>
      </c>
      <c r="AH13" s="5">
        <v>74400</v>
      </c>
      <c r="AI13" s="5">
        <v>79200</v>
      </c>
      <c r="AJ13" s="5">
        <f t="shared" si="6"/>
        <v>84000</v>
      </c>
      <c r="AK13" s="5">
        <f t="shared" si="7"/>
        <v>88800</v>
      </c>
      <c r="AL13" s="5">
        <f t="shared" si="8"/>
        <v>93600</v>
      </c>
      <c r="AM13" s="5">
        <f t="shared" si="8"/>
        <v>98400</v>
      </c>
    </row>
    <row r="14" spans="1:39" x14ac:dyDescent="0.35">
      <c r="A14" t="s">
        <v>130</v>
      </c>
      <c r="B14" t="s">
        <v>131</v>
      </c>
      <c r="C14" t="s">
        <v>107</v>
      </c>
      <c r="D14" s="5">
        <v>26250</v>
      </c>
      <c r="E14" s="5">
        <v>30000</v>
      </c>
      <c r="F14" s="5">
        <v>33750</v>
      </c>
      <c r="G14" s="5">
        <v>37500</v>
      </c>
      <c r="H14" s="5">
        <v>40500</v>
      </c>
      <c r="I14" s="5">
        <v>43500</v>
      </c>
      <c r="J14" s="5">
        <v>46500</v>
      </c>
      <c r="K14" s="5">
        <v>49500</v>
      </c>
      <c r="L14" s="5">
        <f t="shared" si="0"/>
        <v>52500</v>
      </c>
      <c r="M14" s="5">
        <f t="shared" si="1"/>
        <v>55500</v>
      </c>
      <c r="N14" s="5">
        <f t="shared" si="2"/>
        <v>58500</v>
      </c>
      <c r="O14" s="5">
        <f t="shared" si="2"/>
        <v>61500</v>
      </c>
      <c r="P14" s="5">
        <v>15750</v>
      </c>
      <c r="Q14" s="5">
        <v>20440</v>
      </c>
      <c r="R14" s="5">
        <v>25820</v>
      </c>
      <c r="S14" s="5">
        <v>31200</v>
      </c>
      <c r="T14" s="5">
        <v>36580</v>
      </c>
      <c r="U14" s="5">
        <v>41960</v>
      </c>
      <c r="V14" s="5">
        <v>46500</v>
      </c>
      <c r="W14" s="5">
        <v>49500</v>
      </c>
      <c r="X14" s="5">
        <f t="shared" si="3"/>
        <v>43680</v>
      </c>
      <c r="Y14" s="5">
        <f t="shared" si="4"/>
        <v>46176</v>
      </c>
      <c r="Z14" s="5">
        <f t="shared" si="5"/>
        <v>48672</v>
      </c>
      <c r="AA14" s="5">
        <f t="shared" si="5"/>
        <v>51168</v>
      </c>
      <c r="AB14" s="5">
        <v>42000</v>
      </c>
      <c r="AC14" s="5">
        <v>48000</v>
      </c>
      <c r="AD14" s="5">
        <v>54000</v>
      </c>
      <c r="AE14" s="5">
        <v>60000</v>
      </c>
      <c r="AF14" s="5">
        <v>64800</v>
      </c>
      <c r="AG14" s="5">
        <v>69600</v>
      </c>
      <c r="AH14" s="5">
        <v>74400</v>
      </c>
      <c r="AI14" s="5">
        <v>79200</v>
      </c>
      <c r="AJ14" s="5">
        <f t="shared" si="6"/>
        <v>84000</v>
      </c>
      <c r="AK14" s="5">
        <f t="shared" si="7"/>
        <v>88800</v>
      </c>
      <c r="AL14" s="5">
        <f t="shared" si="8"/>
        <v>93600</v>
      </c>
      <c r="AM14" s="5">
        <f t="shared" si="8"/>
        <v>98400</v>
      </c>
    </row>
    <row r="15" spans="1:39" x14ac:dyDescent="0.35">
      <c r="A15" t="s">
        <v>132</v>
      </c>
      <c r="B15" t="s">
        <v>133</v>
      </c>
      <c r="C15" t="s">
        <v>134</v>
      </c>
      <c r="D15" s="5">
        <v>26400</v>
      </c>
      <c r="E15" s="5">
        <v>30150</v>
      </c>
      <c r="F15" s="5">
        <v>33900</v>
      </c>
      <c r="G15" s="5">
        <v>37650</v>
      </c>
      <c r="H15" s="5">
        <v>40700</v>
      </c>
      <c r="I15" s="5">
        <v>43700</v>
      </c>
      <c r="J15" s="5">
        <v>46700</v>
      </c>
      <c r="K15" s="5">
        <v>49700</v>
      </c>
      <c r="L15" s="5">
        <f t="shared" si="0"/>
        <v>52710</v>
      </c>
      <c r="M15" s="5">
        <f t="shared" si="1"/>
        <v>55722</v>
      </c>
      <c r="N15" s="5">
        <f t="shared" si="2"/>
        <v>58734</v>
      </c>
      <c r="O15" s="5">
        <f t="shared" si="2"/>
        <v>61746</v>
      </c>
      <c r="P15" s="5">
        <v>15850</v>
      </c>
      <c r="Q15" s="5">
        <v>20440</v>
      </c>
      <c r="R15" s="5">
        <v>25820</v>
      </c>
      <c r="S15" s="5">
        <v>31200</v>
      </c>
      <c r="T15" s="5">
        <v>36580</v>
      </c>
      <c r="U15" s="5">
        <v>41960</v>
      </c>
      <c r="V15" s="5">
        <v>46700</v>
      </c>
      <c r="W15" s="5">
        <v>49700</v>
      </c>
      <c r="X15" s="5">
        <f t="shared" si="3"/>
        <v>43680</v>
      </c>
      <c r="Y15" s="5">
        <f t="shared" si="4"/>
        <v>46176</v>
      </c>
      <c r="Z15" s="5">
        <f t="shared" si="5"/>
        <v>48672</v>
      </c>
      <c r="AA15" s="5">
        <f t="shared" si="5"/>
        <v>51168</v>
      </c>
      <c r="AB15" s="5">
        <v>42200</v>
      </c>
      <c r="AC15" s="5">
        <v>48200</v>
      </c>
      <c r="AD15" s="5">
        <v>54250</v>
      </c>
      <c r="AE15" s="5">
        <v>60250</v>
      </c>
      <c r="AF15" s="5">
        <v>65100</v>
      </c>
      <c r="AG15" s="5">
        <v>69900</v>
      </c>
      <c r="AH15" s="5">
        <v>74750</v>
      </c>
      <c r="AI15" s="5">
        <v>79550</v>
      </c>
      <c r="AJ15" s="5">
        <f t="shared" si="6"/>
        <v>84350</v>
      </c>
      <c r="AK15" s="5">
        <f t="shared" si="7"/>
        <v>89170</v>
      </c>
      <c r="AL15" s="5">
        <f t="shared" si="8"/>
        <v>93990</v>
      </c>
      <c r="AM15" s="5">
        <f t="shared" si="8"/>
        <v>98810</v>
      </c>
    </row>
    <row r="16" spans="1:39" x14ac:dyDescent="0.35">
      <c r="A16" t="s">
        <v>135</v>
      </c>
      <c r="B16" t="s">
        <v>136</v>
      </c>
      <c r="C16" t="s">
        <v>116</v>
      </c>
      <c r="D16" s="5">
        <v>31000</v>
      </c>
      <c r="E16" s="5">
        <v>35400</v>
      </c>
      <c r="F16" s="5">
        <v>39850</v>
      </c>
      <c r="G16" s="5">
        <v>44250</v>
      </c>
      <c r="H16" s="5">
        <v>47800</v>
      </c>
      <c r="I16" s="5">
        <v>51350</v>
      </c>
      <c r="J16" s="5">
        <v>54900</v>
      </c>
      <c r="K16" s="5">
        <v>58450</v>
      </c>
      <c r="L16" s="5">
        <f t="shared" si="0"/>
        <v>61949.999999999993</v>
      </c>
      <c r="M16" s="5">
        <f t="shared" si="1"/>
        <v>65490</v>
      </c>
      <c r="N16" s="5">
        <f t="shared" si="2"/>
        <v>69030</v>
      </c>
      <c r="O16" s="5">
        <f t="shared" si="2"/>
        <v>72570</v>
      </c>
      <c r="P16" s="5">
        <v>18600</v>
      </c>
      <c r="Q16" s="5">
        <v>21250</v>
      </c>
      <c r="R16" s="5">
        <v>25820</v>
      </c>
      <c r="S16" s="5">
        <v>31200</v>
      </c>
      <c r="T16" s="5">
        <v>36580</v>
      </c>
      <c r="U16" s="5">
        <v>41960</v>
      </c>
      <c r="V16" s="5">
        <v>47340</v>
      </c>
      <c r="W16" s="5">
        <v>52720</v>
      </c>
      <c r="X16" s="5">
        <f t="shared" si="3"/>
        <v>43680</v>
      </c>
      <c r="Y16" s="5">
        <f t="shared" si="4"/>
        <v>46176</v>
      </c>
      <c r="Z16" s="5">
        <f t="shared" si="5"/>
        <v>48672</v>
      </c>
      <c r="AA16" s="5">
        <f t="shared" si="5"/>
        <v>51168</v>
      </c>
      <c r="AB16" s="5">
        <v>49600</v>
      </c>
      <c r="AC16" s="5">
        <v>56650</v>
      </c>
      <c r="AD16" s="5">
        <v>63750</v>
      </c>
      <c r="AE16" s="5">
        <v>70800</v>
      </c>
      <c r="AF16" s="5">
        <v>76500</v>
      </c>
      <c r="AG16" s="5">
        <v>82150</v>
      </c>
      <c r="AH16" s="5">
        <v>87800</v>
      </c>
      <c r="AI16" s="5">
        <v>93500</v>
      </c>
      <c r="AJ16" s="5">
        <f t="shared" si="6"/>
        <v>99120</v>
      </c>
      <c r="AK16" s="5">
        <f t="shared" si="7"/>
        <v>104784</v>
      </c>
      <c r="AL16" s="5">
        <f t="shared" si="8"/>
        <v>110448</v>
      </c>
      <c r="AM16" s="5">
        <f t="shared" si="8"/>
        <v>116112</v>
      </c>
    </row>
    <row r="17" spans="1:39" x14ac:dyDescent="0.35">
      <c r="A17" t="s">
        <v>137</v>
      </c>
      <c r="B17" t="s">
        <v>138</v>
      </c>
      <c r="C17" t="s">
        <v>127</v>
      </c>
      <c r="D17" s="5">
        <v>32100</v>
      </c>
      <c r="E17" s="5">
        <v>36650</v>
      </c>
      <c r="F17" s="5">
        <v>41250</v>
      </c>
      <c r="G17" s="5">
        <v>45800</v>
      </c>
      <c r="H17" s="5">
        <v>49500</v>
      </c>
      <c r="I17" s="5">
        <v>53150</v>
      </c>
      <c r="J17" s="5">
        <v>56800</v>
      </c>
      <c r="K17" s="5">
        <v>60500</v>
      </c>
      <c r="L17" s="5">
        <f t="shared" si="0"/>
        <v>64119.999999999993</v>
      </c>
      <c r="M17" s="5">
        <f t="shared" si="1"/>
        <v>67784</v>
      </c>
      <c r="N17" s="5">
        <f t="shared" si="2"/>
        <v>71448</v>
      </c>
      <c r="O17" s="5">
        <f t="shared" si="2"/>
        <v>75112</v>
      </c>
      <c r="P17" s="5">
        <v>19250</v>
      </c>
      <c r="Q17" s="5">
        <v>22000</v>
      </c>
      <c r="R17" s="5">
        <v>25820</v>
      </c>
      <c r="S17" s="5">
        <v>31200</v>
      </c>
      <c r="T17" s="5">
        <v>36580</v>
      </c>
      <c r="U17" s="5">
        <v>41960</v>
      </c>
      <c r="V17" s="5">
        <v>47340</v>
      </c>
      <c r="W17" s="5">
        <v>52720</v>
      </c>
      <c r="X17" s="5">
        <f t="shared" si="3"/>
        <v>43680</v>
      </c>
      <c r="Y17" s="5">
        <f t="shared" si="4"/>
        <v>46176</v>
      </c>
      <c r="Z17" s="5">
        <f t="shared" si="5"/>
        <v>48672</v>
      </c>
      <c r="AA17" s="5">
        <f t="shared" si="5"/>
        <v>51168</v>
      </c>
      <c r="AB17" s="5">
        <v>51350</v>
      </c>
      <c r="AC17" s="5">
        <v>58650</v>
      </c>
      <c r="AD17" s="5">
        <v>66000</v>
      </c>
      <c r="AE17" s="5">
        <v>73300</v>
      </c>
      <c r="AF17" s="5">
        <v>79200</v>
      </c>
      <c r="AG17" s="5">
        <v>85050</v>
      </c>
      <c r="AH17" s="5">
        <v>90900</v>
      </c>
      <c r="AI17" s="5">
        <v>96800</v>
      </c>
      <c r="AJ17" s="5">
        <f t="shared" si="6"/>
        <v>102620</v>
      </c>
      <c r="AK17" s="5">
        <f t="shared" si="7"/>
        <v>108484</v>
      </c>
      <c r="AL17" s="5">
        <f t="shared" si="8"/>
        <v>114348</v>
      </c>
      <c r="AM17" s="5">
        <f t="shared" si="8"/>
        <v>120212</v>
      </c>
    </row>
    <row r="18" spans="1:39" x14ac:dyDescent="0.35">
      <c r="A18" t="s">
        <v>139</v>
      </c>
      <c r="B18" t="s">
        <v>140</v>
      </c>
      <c r="C18" t="s">
        <v>101</v>
      </c>
      <c r="D18" s="5">
        <v>37550</v>
      </c>
      <c r="E18" s="5">
        <v>42900</v>
      </c>
      <c r="F18" s="5">
        <v>48250</v>
      </c>
      <c r="G18" s="5">
        <v>53600</v>
      </c>
      <c r="H18" s="5">
        <v>57900</v>
      </c>
      <c r="I18" s="5">
        <v>62200</v>
      </c>
      <c r="J18" s="5">
        <v>66500</v>
      </c>
      <c r="K18" s="5">
        <v>70800</v>
      </c>
      <c r="L18" s="5">
        <f t="shared" si="0"/>
        <v>75040</v>
      </c>
      <c r="M18" s="5">
        <f t="shared" si="1"/>
        <v>79328</v>
      </c>
      <c r="N18" s="5">
        <f t="shared" si="2"/>
        <v>83616</v>
      </c>
      <c r="O18" s="5">
        <f t="shared" si="2"/>
        <v>87904</v>
      </c>
      <c r="P18" s="5">
        <v>22550</v>
      </c>
      <c r="Q18" s="5">
        <v>25750</v>
      </c>
      <c r="R18" s="5">
        <v>28950</v>
      </c>
      <c r="S18" s="5">
        <v>32150</v>
      </c>
      <c r="T18" s="5">
        <v>36580</v>
      </c>
      <c r="U18" s="5">
        <v>41960</v>
      </c>
      <c r="V18" s="5">
        <v>47340</v>
      </c>
      <c r="W18" s="5">
        <v>52720</v>
      </c>
      <c r="X18" s="5">
        <f t="shared" si="3"/>
        <v>45010</v>
      </c>
      <c r="Y18" s="5">
        <f t="shared" si="4"/>
        <v>47582</v>
      </c>
      <c r="Z18" s="5">
        <f t="shared" si="5"/>
        <v>50154</v>
      </c>
      <c r="AA18" s="5">
        <f t="shared" si="5"/>
        <v>52726</v>
      </c>
      <c r="AB18" s="5">
        <v>60050</v>
      </c>
      <c r="AC18" s="5">
        <v>68600</v>
      </c>
      <c r="AD18" s="5">
        <v>77200</v>
      </c>
      <c r="AE18" s="5">
        <v>85750</v>
      </c>
      <c r="AF18" s="5">
        <v>92650</v>
      </c>
      <c r="AG18" s="5">
        <v>99500</v>
      </c>
      <c r="AH18" s="5">
        <v>106350</v>
      </c>
      <c r="AI18" s="5">
        <v>113200</v>
      </c>
      <c r="AJ18" s="5">
        <f t="shared" si="6"/>
        <v>120049.99999999999</v>
      </c>
      <c r="AK18" s="5">
        <f t="shared" si="7"/>
        <v>126910</v>
      </c>
      <c r="AL18" s="5">
        <f t="shared" si="8"/>
        <v>133770</v>
      </c>
      <c r="AM18" s="5">
        <f t="shared" si="8"/>
        <v>140630</v>
      </c>
    </row>
    <row r="19" spans="1:39" x14ac:dyDescent="0.35">
      <c r="A19" t="s">
        <v>141</v>
      </c>
      <c r="B19" t="s">
        <v>142</v>
      </c>
      <c r="C19" t="s">
        <v>143</v>
      </c>
      <c r="D19" s="5">
        <v>27900</v>
      </c>
      <c r="E19" s="5">
        <v>31900</v>
      </c>
      <c r="F19" s="5">
        <v>35900</v>
      </c>
      <c r="G19" s="5">
        <v>39850</v>
      </c>
      <c r="H19" s="5">
        <v>43050</v>
      </c>
      <c r="I19" s="5">
        <v>46250</v>
      </c>
      <c r="J19" s="5">
        <v>49400</v>
      </c>
      <c r="K19" s="5">
        <v>52600</v>
      </c>
      <c r="L19" s="5">
        <f t="shared" si="0"/>
        <v>55790</v>
      </c>
      <c r="M19" s="5">
        <f t="shared" si="1"/>
        <v>58978</v>
      </c>
      <c r="N19" s="5">
        <f t="shared" ref="N19:O34" si="9">M19+(M19-L19)</f>
        <v>62166</v>
      </c>
      <c r="O19" s="5">
        <f t="shared" si="9"/>
        <v>65354</v>
      </c>
      <c r="P19" s="5">
        <v>16750</v>
      </c>
      <c r="Q19" s="5">
        <v>20440</v>
      </c>
      <c r="R19" s="5">
        <v>25820</v>
      </c>
      <c r="S19" s="5">
        <v>31200</v>
      </c>
      <c r="T19" s="5">
        <v>36580</v>
      </c>
      <c r="U19" s="5">
        <v>41960</v>
      </c>
      <c r="V19" s="5">
        <v>47340</v>
      </c>
      <c r="W19" s="5">
        <v>52600</v>
      </c>
      <c r="X19" s="5">
        <f t="shared" si="3"/>
        <v>43680</v>
      </c>
      <c r="Y19" s="5">
        <f t="shared" si="4"/>
        <v>46176</v>
      </c>
      <c r="Z19" s="5">
        <f t="shared" ref="Z19:AA34" si="10">Y19+(Y19-X19)</f>
        <v>48672</v>
      </c>
      <c r="AA19" s="5">
        <f t="shared" si="10"/>
        <v>51168</v>
      </c>
      <c r="AB19" s="5">
        <v>44650</v>
      </c>
      <c r="AC19" s="5">
        <v>51000</v>
      </c>
      <c r="AD19" s="5">
        <v>57400</v>
      </c>
      <c r="AE19" s="5">
        <v>63750</v>
      </c>
      <c r="AF19" s="5">
        <v>68850</v>
      </c>
      <c r="AG19" s="5">
        <v>73950</v>
      </c>
      <c r="AH19" s="5">
        <v>79050</v>
      </c>
      <c r="AI19" s="5">
        <v>84150</v>
      </c>
      <c r="AJ19" s="5">
        <f t="shared" si="6"/>
        <v>89250</v>
      </c>
      <c r="AK19" s="5">
        <f t="shared" si="7"/>
        <v>94350</v>
      </c>
      <c r="AL19" s="5">
        <f t="shared" ref="AL19:AM34" si="11">AK19+(AK19-AJ19)</f>
        <v>99450</v>
      </c>
      <c r="AM19" s="5">
        <f t="shared" si="11"/>
        <v>104550</v>
      </c>
    </row>
    <row r="20" spans="1:39" x14ac:dyDescent="0.35">
      <c r="A20" t="s">
        <v>144</v>
      </c>
      <c r="B20" t="s">
        <v>145</v>
      </c>
      <c r="C20" t="s">
        <v>146</v>
      </c>
      <c r="D20" s="5">
        <v>26250</v>
      </c>
      <c r="E20" s="5">
        <v>30000</v>
      </c>
      <c r="F20" s="5">
        <v>33750</v>
      </c>
      <c r="G20" s="5">
        <v>37500</v>
      </c>
      <c r="H20" s="5">
        <v>40500</v>
      </c>
      <c r="I20" s="5">
        <v>43500</v>
      </c>
      <c r="J20" s="5">
        <v>46500</v>
      </c>
      <c r="K20" s="5">
        <v>49500</v>
      </c>
      <c r="L20" s="5">
        <f t="shared" si="0"/>
        <v>52500</v>
      </c>
      <c r="M20" s="5">
        <f t="shared" si="1"/>
        <v>55500</v>
      </c>
      <c r="N20" s="5">
        <f t="shared" si="9"/>
        <v>58500</v>
      </c>
      <c r="O20" s="5">
        <f t="shared" si="9"/>
        <v>61500</v>
      </c>
      <c r="P20" s="5">
        <v>15750</v>
      </c>
      <c r="Q20" s="5">
        <v>20440</v>
      </c>
      <c r="R20" s="5">
        <v>25820</v>
      </c>
      <c r="S20" s="5">
        <v>31200</v>
      </c>
      <c r="T20" s="5">
        <v>36580</v>
      </c>
      <c r="U20" s="5">
        <v>41960</v>
      </c>
      <c r="V20" s="5">
        <v>46500</v>
      </c>
      <c r="W20" s="5">
        <v>49500</v>
      </c>
      <c r="X20" s="5">
        <f t="shared" si="3"/>
        <v>43680</v>
      </c>
      <c r="Y20" s="5">
        <f t="shared" si="4"/>
        <v>46176</v>
      </c>
      <c r="Z20" s="5">
        <f t="shared" si="10"/>
        <v>48672</v>
      </c>
      <c r="AA20" s="5">
        <f t="shared" si="10"/>
        <v>51168</v>
      </c>
      <c r="AB20" s="5">
        <v>42000</v>
      </c>
      <c r="AC20" s="5">
        <v>48000</v>
      </c>
      <c r="AD20" s="5">
        <v>54000</v>
      </c>
      <c r="AE20" s="5">
        <v>60000</v>
      </c>
      <c r="AF20" s="5">
        <v>64800</v>
      </c>
      <c r="AG20" s="5">
        <v>69600</v>
      </c>
      <c r="AH20" s="5">
        <v>74400</v>
      </c>
      <c r="AI20" s="5">
        <v>79200</v>
      </c>
      <c r="AJ20" s="5">
        <f t="shared" si="6"/>
        <v>84000</v>
      </c>
      <c r="AK20" s="5">
        <f t="shared" si="7"/>
        <v>88800</v>
      </c>
      <c r="AL20" s="5">
        <f t="shared" si="11"/>
        <v>93600</v>
      </c>
      <c r="AM20" s="5">
        <f t="shared" si="11"/>
        <v>98400</v>
      </c>
    </row>
    <row r="21" spans="1:39" x14ac:dyDescent="0.35">
      <c r="A21" t="s">
        <v>147</v>
      </c>
      <c r="B21" t="s">
        <v>148</v>
      </c>
      <c r="C21" t="s">
        <v>119</v>
      </c>
      <c r="D21" s="5">
        <v>37250</v>
      </c>
      <c r="E21" s="5">
        <v>42550</v>
      </c>
      <c r="F21" s="5">
        <v>47850</v>
      </c>
      <c r="G21" s="5">
        <v>53150</v>
      </c>
      <c r="H21" s="5">
        <v>57450</v>
      </c>
      <c r="I21" s="5">
        <v>61700</v>
      </c>
      <c r="J21" s="5">
        <v>65950</v>
      </c>
      <c r="K21" s="5">
        <v>70200</v>
      </c>
      <c r="L21" s="5">
        <f t="shared" si="0"/>
        <v>74410</v>
      </c>
      <c r="M21" s="5">
        <f t="shared" si="1"/>
        <v>78662</v>
      </c>
      <c r="N21" s="5">
        <f t="shared" si="9"/>
        <v>82914</v>
      </c>
      <c r="O21" s="5">
        <f t="shared" si="9"/>
        <v>87166</v>
      </c>
      <c r="P21" s="5">
        <v>22350</v>
      </c>
      <c r="Q21" s="5">
        <v>25550</v>
      </c>
      <c r="R21" s="5">
        <v>28750</v>
      </c>
      <c r="S21" s="5">
        <v>31900</v>
      </c>
      <c r="T21" s="5">
        <v>36580</v>
      </c>
      <c r="U21" s="5">
        <v>41960</v>
      </c>
      <c r="V21" s="5">
        <v>47340</v>
      </c>
      <c r="W21" s="5">
        <v>52720</v>
      </c>
      <c r="X21" s="5">
        <f t="shared" si="3"/>
        <v>44660</v>
      </c>
      <c r="Y21" s="5">
        <f t="shared" si="4"/>
        <v>47212</v>
      </c>
      <c r="Z21" s="5">
        <f t="shared" si="10"/>
        <v>49764</v>
      </c>
      <c r="AA21" s="5">
        <f t="shared" si="10"/>
        <v>52316</v>
      </c>
      <c r="AB21" s="5">
        <v>59550</v>
      </c>
      <c r="AC21" s="5">
        <v>68050</v>
      </c>
      <c r="AD21" s="5">
        <v>76550</v>
      </c>
      <c r="AE21" s="5">
        <v>85050</v>
      </c>
      <c r="AF21" s="5">
        <v>91900</v>
      </c>
      <c r="AG21" s="5">
        <v>98700</v>
      </c>
      <c r="AH21" s="5">
        <v>105500</v>
      </c>
      <c r="AI21" s="5">
        <v>112300</v>
      </c>
      <c r="AJ21" s="5">
        <f t="shared" si="6"/>
        <v>119069.99999999999</v>
      </c>
      <c r="AK21" s="5">
        <f t="shared" si="7"/>
        <v>125874</v>
      </c>
      <c r="AL21" s="5">
        <f t="shared" si="11"/>
        <v>132678</v>
      </c>
      <c r="AM21" s="5">
        <f t="shared" si="11"/>
        <v>139482</v>
      </c>
    </row>
    <row r="22" spans="1:39" x14ac:dyDescent="0.35">
      <c r="A22" t="s">
        <v>149</v>
      </c>
      <c r="B22" t="s">
        <v>150</v>
      </c>
      <c r="C22" t="s">
        <v>151</v>
      </c>
      <c r="D22" s="5">
        <v>30950</v>
      </c>
      <c r="E22" s="5">
        <v>35400</v>
      </c>
      <c r="F22" s="5">
        <v>39800</v>
      </c>
      <c r="G22" s="5">
        <v>44200</v>
      </c>
      <c r="H22" s="5">
        <v>47750</v>
      </c>
      <c r="I22" s="5">
        <v>51300</v>
      </c>
      <c r="J22" s="5">
        <v>54800</v>
      </c>
      <c r="K22" s="5">
        <v>58350</v>
      </c>
      <c r="L22" s="5">
        <f t="shared" si="0"/>
        <v>61879.999999999993</v>
      </c>
      <c r="M22" s="5">
        <f t="shared" si="1"/>
        <v>65416</v>
      </c>
      <c r="N22" s="5">
        <f t="shared" si="9"/>
        <v>68952</v>
      </c>
      <c r="O22" s="5">
        <f t="shared" si="9"/>
        <v>72488</v>
      </c>
      <c r="P22" s="5">
        <v>18550</v>
      </c>
      <c r="Q22" s="5">
        <v>21200</v>
      </c>
      <c r="R22" s="5">
        <v>25820</v>
      </c>
      <c r="S22" s="5">
        <v>31200</v>
      </c>
      <c r="T22" s="5">
        <v>36580</v>
      </c>
      <c r="U22" s="5">
        <v>41960</v>
      </c>
      <c r="V22" s="5">
        <v>47340</v>
      </c>
      <c r="W22" s="5">
        <v>52720</v>
      </c>
      <c r="X22" s="5">
        <f t="shared" si="3"/>
        <v>43680</v>
      </c>
      <c r="Y22" s="5">
        <f t="shared" si="4"/>
        <v>46176</v>
      </c>
      <c r="Z22" s="5">
        <f t="shared" si="10"/>
        <v>48672</v>
      </c>
      <c r="AA22" s="5">
        <f t="shared" si="10"/>
        <v>51168</v>
      </c>
      <c r="AB22" s="5">
        <v>49500</v>
      </c>
      <c r="AC22" s="5">
        <v>56550</v>
      </c>
      <c r="AD22" s="5">
        <v>63650</v>
      </c>
      <c r="AE22" s="5">
        <v>70700</v>
      </c>
      <c r="AF22" s="5">
        <v>76350</v>
      </c>
      <c r="AG22" s="5">
        <v>82050</v>
      </c>
      <c r="AH22" s="5">
        <v>87700</v>
      </c>
      <c r="AI22" s="5">
        <v>93350</v>
      </c>
      <c r="AJ22" s="5">
        <f t="shared" si="6"/>
        <v>98980</v>
      </c>
      <c r="AK22" s="5">
        <f t="shared" si="7"/>
        <v>104636</v>
      </c>
      <c r="AL22" s="5">
        <f t="shared" si="11"/>
        <v>110292</v>
      </c>
      <c r="AM22" s="5">
        <f t="shared" si="11"/>
        <v>115948</v>
      </c>
    </row>
    <row r="23" spans="1:39" x14ac:dyDescent="0.35">
      <c r="A23" t="s">
        <v>152</v>
      </c>
      <c r="B23" t="s">
        <v>153</v>
      </c>
      <c r="C23" t="s">
        <v>154</v>
      </c>
      <c r="D23" s="5">
        <v>26450</v>
      </c>
      <c r="E23" s="5">
        <v>30200</v>
      </c>
      <c r="F23" s="5">
        <v>34000</v>
      </c>
      <c r="G23" s="5">
        <v>37750</v>
      </c>
      <c r="H23" s="5">
        <v>40800</v>
      </c>
      <c r="I23" s="5">
        <v>43800</v>
      </c>
      <c r="J23" s="5">
        <v>46850</v>
      </c>
      <c r="K23" s="5">
        <v>49850</v>
      </c>
      <c r="L23" s="5">
        <f t="shared" si="0"/>
        <v>52850</v>
      </c>
      <c r="M23" s="5">
        <f t="shared" si="1"/>
        <v>55870</v>
      </c>
      <c r="N23" s="5">
        <f t="shared" si="9"/>
        <v>58890</v>
      </c>
      <c r="O23" s="5">
        <f t="shared" si="9"/>
        <v>61910</v>
      </c>
      <c r="P23" s="5">
        <v>15900</v>
      </c>
      <c r="Q23" s="5">
        <v>20440</v>
      </c>
      <c r="R23" s="5">
        <v>25820</v>
      </c>
      <c r="S23" s="5">
        <v>31200</v>
      </c>
      <c r="T23" s="5">
        <v>36580</v>
      </c>
      <c r="U23" s="5">
        <v>41960</v>
      </c>
      <c r="V23" s="5">
        <v>46850</v>
      </c>
      <c r="W23" s="5">
        <v>49850</v>
      </c>
      <c r="X23" s="5">
        <f t="shared" si="3"/>
        <v>43680</v>
      </c>
      <c r="Y23" s="5">
        <f t="shared" si="4"/>
        <v>46176</v>
      </c>
      <c r="Z23" s="5">
        <f t="shared" si="10"/>
        <v>48672</v>
      </c>
      <c r="AA23" s="5">
        <f t="shared" si="10"/>
        <v>51168</v>
      </c>
      <c r="AB23" s="5">
        <v>42300</v>
      </c>
      <c r="AC23" s="5">
        <v>48350</v>
      </c>
      <c r="AD23" s="5">
        <v>54400</v>
      </c>
      <c r="AE23" s="5">
        <v>60400</v>
      </c>
      <c r="AF23" s="5">
        <v>65250</v>
      </c>
      <c r="AG23" s="5">
        <v>70100</v>
      </c>
      <c r="AH23" s="5">
        <v>74900</v>
      </c>
      <c r="AI23" s="5">
        <v>79750</v>
      </c>
      <c r="AJ23" s="5">
        <f t="shared" si="6"/>
        <v>84560</v>
      </c>
      <c r="AK23" s="5">
        <f t="shared" si="7"/>
        <v>89392</v>
      </c>
      <c r="AL23" s="5">
        <f t="shared" si="11"/>
        <v>94224</v>
      </c>
      <c r="AM23" s="5">
        <f t="shared" si="11"/>
        <v>99056</v>
      </c>
    </row>
    <row r="24" spans="1:39" x14ac:dyDescent="0.35">
      <c r="A24" t="s">
        <v>155</v>
      </c>
      <c r="B24" t="s">
        <v>156</v>
      </c>
      <c r="C24" t="s">
        <v>113</v>
      </c>
      <c r="D24" s="5">
        <v>26250</v>
      </c>
      <c r="E24" s="5">
        <v>30000</v>
      </c>
      <c r="F24" s="5">
        <v>33750</v>
      </c>
      <c r="G24" s="5">
        <v>37500</v>
      </c>
      <c r="H24" s="5">
        <v>40500</v>
      </c>
      <c r="I24" s="5">
        <v>43500</v>
      </c>
      <c r="J24" s="5">
        <v>46500</v>
      </c>
      <c r="K24" s="5">
        <v>49500</v>
      </c>
      <c r="L24" s="5">
        <f t="shared" si="0"/>
        <v>52500</v>
      </c>
      <c r="M24" s="5">
        <f t="shared" si="1"/>
        <v>55500</v>
      </c>
      <c r="N24" s="5">
        <f t="shared" si="9"/>
        <v>58500</v>
      </c>
      <c r="O24" s="5">
        <f t="shared" si="9"/>
        <v>61500</v>
      </c>
      <c r="P24" s="5">
        <v>15750</v>
      </c>
      <c r="Q24" s="5">
        <v>20440</v>
      </c>
      <c r="R24" s="5">
        <v>25820</v>
      </c>
      <c r="S24" s="5">
        <v>31200</v>
      </c>
      <c r="T24" s="5">
        <v>36580</v>
      </c>
      <c r="U24" s="5">
        <v>41960</v>
      </c>
      <c r="V24" s="5">
        <v>46500</v>
      </c>
      <c r="W24" s="5">
        <v>49500</v>
      </c>
      <c r="X24" s="5">
        <f t="shared" si="3"/>
        <v>43680</v>
      </c>
      <c r="Y24" s="5">
        <f t="shared" si="4"/>
        <v>46176</v>
      </c>
      <c r="Z24" s="5">
        <f t="shared" si="10"/>
        <v>48672</v>
      </c>
      <c r="AA24" s="5">
        <f t="shared" si="10"/>
        <v>51168</v>
      </c>
      <c r="AB24" s="5">
        <v>42000</v>
      </c>
      <c r="AC24" s="5">
        <v>48000</v>
      </c>
      <c r="AD24" s="5">
        <v>54000</v>
      </c>
      <c r="AE24" s="5">
        <v>60000</v>
      </c>
      <c r="AF24" s="5">
        <v>64800</v>
      </c>
      <c r="AG24" s="5">
        <v>69600</v>
      </c>
      <c r="AH24" s="5">
        <v>74400</v>
      </c>
      <c r="AI24" s="5">
        <v>79200</v>
      </c>
      <c r="AJ24" s="5">
        <f t="shared" si="6"/>
        <v>84000</v>
      </c>
      <c r="AK24" s="5">
        <f t="shared" si="7"/>
        <v>88800</v>
      </c>
      <c r="AL24" s="5">
        <f t="shared" si="11"/>
        <v>93600</v>
      </c>
      <c r="AM24" s="5">
        <f t="shared" si="11"/>
        <v>98400</v>
      </c>
    </row>
    <row r="25" spans="1:39" x14ac:dyDescent="0.35">
      <c r="A25" t="s">
        <v>157</v>
      </c>
      <c r="B25" t="s">
        <v>158</v>
      </c>
      <c r="C25" t="s">
        <v>107</v>
      </c>
      <c r="D25" s="5">
        <v>26250</v>
      </c>
      <c r="E25" s="5">
        <v>30000</v>
      </c>
      <c r="F25" s="5">
        <v>33750</v>
      </c>
      <c r="G25" s="5">
        <v>37500</v>
      </c>
      <c r="H25" s="5">
        <v>40500</v>
      </c>
      <c r="I25" s="5">
        <v>43500</v>
      </c>
      <c r="J25" s="5">
        <v>46500</v>
      </c>
      <c r="K25" s="5">
        <v>49500</v>
      </c>
      <c r="L25" s="5">
        <f t="shared" si="0"/>
        <v>52500</v>
      </c>
      <c r="M25" s="5">
        <f t="shared" si="1"/>
        <v>55500</v>
      </c>
      <c r="N25" s="5">
        <f t="shared" si="9"/>
        <v>58500</v>
      </c>
      <c r="O25" s="5">
        <f t="shared" si="9"/>
        <v>61500</v>
      </c>
      <c r="P25" s="5">
        <v>15750</v>
      </c>
      <c r="Q25" s="5">
        <v>20440</v>
      </c>
      <c r="R25" s="5">
        <v>25820</v>
      </c>
      <c r="S25" s="5">
        <v>31200</v>
      </c>
      <c r="T25" s="5">
        <v>36580</v>
      </c>
      <c r="U25" s="5">
        <v>41960</v>
      </c>
      <c r="V25" s="5">
        <v>46500</v>
      </c>
      <c r="W25" s="5">
        <v>49500</v>
      </c>
      <c r="X25" s="5">
        <f t="shared" si="3"/>
        <v>43680</v>
      </c>
      <c r="Y25" s="5">
        <f t="shared" si="4"/>
        <v>46176</v>
      </c>
      <c r="Z25" s="5">
        <f t="shared" si="10"/>
        <v>48672</v>
      </c>
      <c r="AA25" s="5">
        <f t="shared" si="10"/>
        <v>51168</v>
      </c>
      <c r="AB25" s="5">
        <v>42000</v>
      </c>
      <c r="AC25" s="5">
        <v>48000</v>
      </c>
      <c r="AD25" s="5">
        <v>54000</v>
      </c>
      <c r="AE25" s="5">
        <v>60000</v>
      </c>
      <c r="AF25" s="5">
        <v>64800</v>
      </c>
      <c r="AG25" s="5">
        <v>69600</v>
      </c>
      <c r="AH25" s="5">
        <v>74400</v>
      </c>
      <c r="AI25" s="5">
        <v>79200</v>
      </c>
      <c r="AJ25" s="5">
        <f t="shared" si="6"/>
        <v>84000</v>
      </c>
      <c r="AK25" s="5">
        <f t="shared" si="7"/>
        <v>88800</v>
      </c>
      <c r="AL25" s="5">
        <f t="shared" si="11"/>
        <v>93600</v>
      </c>
      <c r="AM25" s="5">
        <f t="shared" si="11"/>
        <v>98400</v>
      </c>
    </row>
    <row r="26" spans="1:39" x14ac:dyDescent="0.35">
      <c r="A26" t="s">
        <v>159</v>
      </c>
      <c r="B26" t="s">
        <v>160</v>
      </c>
      <c r="C26" t="s">
        <v>161</v>
      </c>
      <c r="D26" s="5">
        <v>26250</v>
      </c>
      <c r="E26" s="5">
        <v>30000</v>
      </c>
      <c r="F26" s="5">
        <v>33750</v>
      </c>
      <c r="G26" s="5">
        <v>37500</v>
      </c>
      <c r="H26" s="5">
        <v>40500</v>
      </c>
      <c r="I26" s="5">
        <v>43500</v>
      </c>
      <c r="J26" s="5">
        <v>46500</v>
      </c>
      <c r="K26" s="5">
        <v>49500</v>
      </c>
      <c r="L26" s="5">
        <f t="shared" si="0"/>
        <v>52500</v>
      </c>
      <c r="M26" s="5">
        <f t="shared" si="1"/>
        <v>55500</v>
      </c>
      <c r="N26" s="5">
        <f t="shared" si="9"/>
        <v>58500</v>
      </c>
      <c r="O26" s="5">
        <f t="shared" si="9"/>
        <v>61500</v>
      </c>
      <c r="P26" s="5">
        <v>15750</v>
      </c>
      <c r="Q26" s="5">
        <v>20440</v>
      </c>
      <c r="R26" s="5">
        <v>25820</v>
      </c>
      <c r="S26" s="5">
        <v>31200</v>
      </c>
      <c r="T26" s="5">
        <v>36580</v>
      </c>
      <c r="U26" s="5">
        <v>41960</v>
      </c>
      <c r="V26" s="5">
        <v>46500</v>
      </c>
      <c r="W26" s="5">
        <v>49500</v>
      </c>
      <c r="X26" s="5">
        <f t="shared" si="3"/>
        <v>43680</v>
      </c>
      <c r="Y26" s="5">
        <f t="shared" si="4"/>
        <v>46176</v>
      </c>
      <c r="Z26" s="5">
        <f t="shared" si="10"/>
        <v>48672</v>
      </c>
      <c r="AA26" s="5">
        <f t="shared" si="10"/>
        <v>51168</v>
      </c>
      <c r="AB26" s="5">
        <v>42000</v>
      </c>
      <c r="AC26" s="5">
        <v>48000</v>
      </c>
      <c r="AD26" s="5">
        <v>54000</v>
      </c>
      <c r="AE26" s="5">
        <v>60000</v>
      </c>
      <c r="AF26" s="5">
        <v>64800</v>
      </c>
      <c r="AG26" s="5">
        <v>69600</v>
      </c>
      <c r="AH26" s="5">
        <v>74400</v>
      </c>
      <c r="AI26" s="5">
        <v>79200</v>
      </c>
      <c r="AJ26" s="5">
        <f t="shared" si="6"/>
        <v>84000</v>
      </c>
      <c r="AK26" s="5">
        <f t="shared" si="7"/>
        <v>88800</v>
      </c>
      <c r="AL26" s="5">
        <f t="shared" si="11"/>
        <v>93600</v>
      </c>
      <c r="AM26" s="5">
        <f t="shared" si="11"/>
        <v>98400</v>
      </c>
    </row>
    <row r="27" spans="1:39" x14ac:dyDescent="0.35">
      <c r="A27" t="s">
        <v>162</v>
      </c>
      <c r="B27" t="s">
        <v>163</v>
      </c>
      <c r="C27" t="s">
        <v>151</v>
      </c>
      <c r="D27" s="5">
        <v>30950</v>
      </c>
      <c r="E27" s="5">
        <v>35400</v>
      </c>
      <c r="F27" s="5">
        <v>39800</v>
      </c>
      <c r="G27" s="5">
        <v>44200</v>
      </c>
      <c r="H27" s="5">
        <v>47750</v>
      </c>
      <c r="I27" s="5">
        <v>51300</v>
      </c>
      <c r="J27" s="5">
        <v>54800</v>
      </c>
      <c r="K27" s="5">
        <v>58350</v>
      </c>
      <c r="L27" s="5">
        <f t="shared" si="0"/>
        <v>61879.999999999993</v>
      </c>
      <c r="M27" s="5">
        <f t="shared" si="1"/>
        <v>65416</v>
      </c>
      <c r="N27" s="5">
        <f t="shared" si="9"/>
        <v>68952</v>
      </c>
      <c r="O27" s="5">
        <f t="shared" si="9"/>
        <v>72488</v>
      </c>
      <c r="P27" s="5">
        <v>18550</v>
      </c>
      <c r="Q27" s="5">
        <v>21200</v>
      </c>
      <c r="R27" s="5">
        <v>25820</v>
      </c>
      <c r="S27" s="5">
        <v>31200</v>
      </c>
      <c r="T27" s="5">
        <v>36580</v>
      </c>
      <c r="U27" s="5">
        <v>41960</v>
      </c>
      <c r="V27" s="5">
        <v>47340</v>
      </c>
      <c r="W27" s="5">
        <v>52720</v>
      </c>
      <c r="X27" s="5">
        <f t="shared" si="3"/>
        <v>43680</v>
      </c>
      <c r="Y27" s="5">
        <f t="shared" si="4"/>
        <v>46176</v>
      </c>
      <c r="Z27" s="5">
        <f t="shared" si="10"/>
        <v>48672</v>
      </c>
      <c r="AA27" s="5">
        <f t="shared" si="10"/>
        <v>51168</v>
      </c>
      <c r="AB27" s="5">
        <v>49500</v>
      </c>
      <c r="AC27" s="5">
        <v>56550</v>
      </c>
      <c r="AD27" s="5">
        <v>63650</v>
      </c>
      <c r="AE27" s="5">
        <v>70700</v>
      </c>
      <c r="AF27" s="5">
        <v>76350</v>
      </c>
      <c r="AG27" s="5">
        <v>82050</v>
      </c>
      <c r="AH27" s="5">
        <v>87700</v>
      </c>
      <c r="AI27" s="5">
        <v>93350</v>
      </c>
      <c r="AJ27" s="5">
        <f t="shared" si="6"/>
        <v>98980</v>
      </c>
      <c r="AK27" s="5">
        <f t="shared" si="7"/>
        <v>104636</v>
      </c>
      <c r="AL27" s="5">
        <f t="shared" si="11"/>
        <v>110292</v>
      </c>
      <c r="AM27" s="5">
        <f t="shared" si="11"/>
        <v>115948</v>
      </c>
    </row>
    <row r="28" spans="1:39" x14ac:dyDescent="0.35">
      <c r="A28" t="s">
        <v>164</v>
      </c>
      <c r="B28" t="s">
        <v>165</v>
      </c>
      <c r="C28" t="s">
        <v>127</v>
      </c>
      <c r="D28" s="5">
        <v>32100</v>
      </c>
      <c r="E28" s="5">
        <v>36650</v>
      </c>
      <c r="F28" s="5">
        <v>41250</v>
      </c>
      <c r="G28" s="5">
        <v>45800</v>
      </c>
      <c r="H28" s="5">
        <v>49500</v>
      </c>
      <c r="I28" s="5">
        <v>53150</v>
      </c>
      <c r="J28" s="5">
        <v>56800</v>
      </c>
      <c r="K28" s="5">
        <v>60500</v>
      </c>
      <c r="L28" s="5">
        <f t="shared" si="0"/>
        <v>64119.999999999993</v>
      </c>
      <c r="M28" s="5">
        <f t="shared" si="1"/>
        <v>67784</v>
      </c>
      <c r="N28" s="5">
        <f t="shared" si="9"/>
        <v>71448</v>
      </c>
      <c r="O28" s="5">
        <f t="shared" si="9"/>
        <v>75112</v>
      </c>
      <c r="P28" s="5">
        <v>19250</v>
      </c>
      <c r="Q28" s="5">
        <v>22000</v>
      </c>
      <c r="R28" s="5">
        <v>25820</v>
      </c>
      <c r="S28" s="5">
        <v>31200</v>
      </c>
      <c r="T28" s="5">
        <v>36580</v>
      </c>
      <c r="U28" s="5">
        <v>41960</v>
      </c>
      <c r="V28" s="5">
        <v>47340</v>
      </c>
      <c r="W28" s="5">
        <v>52720</v>
      </c>
      <c r="X28" s="5">
        <f t="shared" si="3"/>
        <v>43680</v>
      </c>
      <c r="Y28" s="5">
        <f t="shared" si="4"/>
        <v>46176</v>
      </c>
      <c r="Z28" s="5">
        <f t="shared" si="10"/>
        <v>48672</v>
      </c>
      <c r="AA28" s="5">
        <f t="shared" si="10"/>
        <v>51168</v>
      </c>
      <c r="AB28" s="5">
        <v>51350</v>
      </c>
      <c r="AC28" s="5">
        <v>58650</v>
      </c>
      <c r="AD28" s="5">
        <v>66000</v>
      </c>
      <c r="AE28" s="5">
        <v>73300</v>
      </c>
      <c r="AF28" s="5">
        <v>79200</v>
      </c>
      <c r="AG28" s="5">
        <v>85050</v>
      </c>
      <c r="AH28" s="5">
        <v>90900</v>
      </c>
      <c r="AI28" s="5">
        <v>96800</v>
      </c>
      <c r="AJ28" s="5">
        <f t="shared" si="6"/>
        <v>102620</v>
      </c>
      <c r="AK28" s="5">
        <f t="shared" si="7"/>
        <v>108484</v>
      </c>
      <c r="AL28" s="5">
        <f t="shared" si="11"/>
        <v>114348</v>
      </c>
      <c r="AM28" s="5">
        <f t="shared" si="11"/>
        <v>120212</v>
      </c>
    </row>
    <row r="29" spans="1:39" x14ac:dyDescent="0.35">
      <c r="A29" t="s">
        <v>166</v>
      </c>
      <c r="B29" t="s">
        <v>167</v>
      </c>
      <c r="C29" t="s">
        <v>127</v>
      </c>
      <c r="D29" s="5">
        <v>44100</v>
      </c>
      <c r="E29" s="5">
        <v>50400</v>
      </c>
      <c r="F29" s="5">
        <v>56700</v>
      </c>
      <c r="G29" s="5">
        <v>63000</v>
      </c>
      <c r="H29" s="5">
        <v>68050</v>
      </c>
      <c r="I29" s="5">
        <v>73100</v>
      </c>
      <c r="J29" s="5">
        <v>78150</v>
      </c>
      <c r="K29" s="5">
        <v>83200</v>
      </c>
      <c r="L29" s="5">
        <f t="shared" si="0"/>
        <v>88200</v>
      </c>
      <c r="M29" s="5">
        <f t="shared" si="1"/>
        <v>93240</v>
      </c>
      <c r="N29" s="5">
        <f t="shared" si="9"/>
        <v>98280</v>
      </c>
      <c r="O29" s="5">
        <f t="shared" si="9"/>
        <v>103320</v>
      </c>
      <c r="P29" s="5">
        <v>26500</v>
      </c>
      <c r="Q29" s="5">
        <v>30250</v>
      </c>
      <c r="R29" s="5">
        <v>34050</v>
      </c>
      <c r="S29" s="5">
        <v>37800</v>
      </c>
      <c r="T29" s="5">
        <v>40850</v>
      </c>
      <c r="U29" s="5">
        <v>43850</v>
      </c>
      <c r="V29" s="5">
        <v>47340</v>
      </c>
      <c r="W29" s="5">
        <v>52720</v>
      </c>
      <c r="X29" s="5">
        <f t="shared" si="3"/>
        <v>52920</v>
      </c>
      <c r="Y29" s="5">
        <f t="shared" si="4"/>
        <v>55944</v>
      </c>
      <c r="Z29" s="5">
        <f t="shared" si="10"/>
        <v>58968</v>
      </c>
      <c r="AA29" s="5">
        <f t="shared" si="10"/>
        <v>61992</v>
      </c>
      <c r="AB29" s="5">
        <v>68500</v>
      </c>
      <c r="AC29" s="5">
        <v>78250</v>
      </c>
      <c r="AD29" s="5">
        <v>88050</v>
      </c>
      <c r="AE29" s="5">
        <v>97800</v>
      </c>
      <c r="AF29" s="5">
        <v>105650</v>
      </c>
      <c r="AG29" s="5">
        <v>113450</v>
      </c>
      <c r="AH29" s="5">
        <v>121300</v>
      </c>
      <c r="AI29" s="5">
        <v>129100</v>
      </c>
      <c r="AJ29" s="5">
        <f t="shared" si="6"/>
        <v>136920</v>
      </c>
      <c r="AK29" s="5">
        <f t="shared" si="7"/>
        <v>144744</v>
      </c>
      <c r="AL29" s="5">
        <f t="shared" si="11"/>
        <v>152568</v>
      </c>
      <c r="AM29" s="5">
        <f t="shared" si="11"/>
        <v>160392</v>
      </c>
    </row>
    <row r="30" spans="1:39" x14ac:dyDescent="0.35">
      <c r="A30" t="s">
        <v>168</v>
      </c>
      <c r="B30" t="s">
        <v>169</v>
      </c>
      <c r="C30" t="s">
        <v>170</v>
      </c>
      <c r="D30" s="5">
        <v>30250</v>
      </c>
      <c r="E30" s="5">
        <v>34550</v>
      </c>
      <c r="F30" s="5">
        <v>38850</v>
      </c>
      <c r="G30" s="5">
        <v>43150</v>
      </c>
      <c r="H30" s="5">
        <v>46650</v>
      </c>
      <c r="I30" s="5">
        <v>50100</v>
      </c>
      <c r="J30" s="5">
        <v>53550</v>
      </c>
      <c r="K30" s="5">
        <v>57000</v>
      </c>
      <c r="L30" s="5">
        <f t="shared" si="0"/>
        <v>60409.999999999993</v>
      </c>
      <c r="M30" s="5">
        <f t="shared" si="1"/>
        <v>63862</v>
      </c>
      <c r="N30" s="5">
        <f t="shared" si="9"/>
        <v>67314</v>
      </c>
      <c r="O30" s="5">
        <f t="shared" si="9"/>
        <v>70766</v>
      </c>
      <c r="P30" s="5">
        <v>18150</v>
      </c>
      <c r="Q30" s="5">
        <v>20750</v>
      </c>
      <c r="R30" s="5">
        <v>25820</v>
      </c>
      <c r="S30" s="5">
        <v>31200</v>
      </c>
      <c r="T30" s="5">
        <v>36580</v>
      </c>
      <c r="U30" s="5">
        <v>41960</v>
      </c>
      <c r="V30" s="5">
        <v>47340</v>
      </c>
      <c r="W30" s="5">
        <v>52720</v>
      </c>
      <c r="X30" s="5">
        <f t="shared" si="3"/>
        <v>43680</v>
      </c>
      <c r="Y30" s="5">
        <f t="shared" si="4"/>
        <v>46176</v>
      </c>
      <c r="Z30" s="5">
        <f t="shared" si="10"/>
        <v>48672</v>
      </c>
      <c r="AA30" s="5">
        <f t="shared" si="10"/>
        <v>51168</v>
      </c>
      <c r="AB30" s="5">
        <v>48350</v>
      </c>
      <c r="AC30" s="5">
        <v>55250</v>
      </c>
      <c r="AD30" s="5">
        <v>62150</v>
      </c>
      <c r="AE30" s="5">
        <v>69050</v>
      </c>
      <c r="AF30" s="5">
        <v>74600</v>
      </c>
      <c r="AG30" s="5">
        <v>80100</v>
      </c>
      <c r="AH30" s="5">
        <v>85650</v>
      </c>
      <c r="AI30" s="5">
        <v>91150</v>
      </c>
      <c r="AJ30" s="5">
        <f t="shared" si="6"/>
        <v>96670</v>
      </c>
      <c r="AK30" s="5">
        <f t="shared" si="7"/>
        <v>102194</v>
      </c>
      <c r="AL30" s="5">
        <f t="shared" si="11"/>
        <v>107718</v>
      </c>
      <c r="AM30" s="5">
        <f t="shared" si="11"/>
        <v>113242</v>
      </c>
    </row>
    <row r="31" spans="1:39" x14ac:dyDescent="0.35">
      <c r="A31" t="s">
        <v>171</v>
      </c>
      <c r="B31" t="s">
        <v>172</v>
      </c>
      <c r="C31" t="s">
        <v>161</v>
      </c>
      <c r="D31" s="5">
        <v>28200</v>
      </c>
      <c r="E31" s="5">
        <v>32200</v>
      </c>
      <c r="F31" s="5">
        <v>36200</v>
      </c>
      <c r="G31" s="5">
        <v>40250</v>
      </c>
      <c r="H31" s="5">
        <v>43500</v>
      </c>
      <c r="I31" s="5">
        <v>46700</v>
      </c>
      <c r="J31" s="5">
        <v>49900</v>
      </c>
      <c r="K31" s="5">
        <v>53150</v>
      </c>
      <c r="L31" s="5">
        <f t="shared" si="0"/>
        <v>56350</v>
      </c>
      <c r="M31" s="5">
        <f t="shared" si="1"/>
        <v>59570</v>
      </c>
      <c r="N31" s="5">
        <f t="shared" si="9"/>
        <v>62790</v>
      </c>
      <c r="O31" s="5">
        <f t="shared" si="9"/>
        <v>66010</v>
      </c>
      <c r="P31" s="5">
        <v>16950</v>
      </c>
      <c r="Q31" s="5">
        <v>20440</v>
      </c>
      <c r="R31" s="5">
        <v>25820</v>
      </c>
      <c r="S31" s="5">
        <v>31200</v>
      </c>
      <c r="T31" s="5">
        <v>36580</v>
      </c>
      <c r="U31" s="5">
        <v>41960</v>
      </c>
      <c r="V31" s="5">
        <v>47340</v>
      </c>
      <c r="W31" s="5">
        <v>52720</v>
      </c>
      <c r="X31" s="5">
        <f t="shared" si="3"/>
        <v>43680</v>
      </c>
      <c r="Y31" s="5">
        <f t="shared" si="4"/>
        <v>46176</v>
      </c>
      <c r="Z31" s="5">
        <f t="shared" si="10"/>
        <v>48672</v>
      </c>
      <c r="AA31" s="5">
        <f t="shared" si="10"/>
        <v>51168</v>
      </c>
      <c r="AB31" s="5">
        <v>45100</v>
      </c>
      <c r="AC31" s="5">
        <v>51500</v>
      </c>
      <c r="AD31" s="5">
        <v>57950</v>
      </c>
      <c r="AE31" s="5">
        <v>64400</v>
      </c>
      <c r="AF31" s="5">
        <v>69550</v>
      </c>
      <c r="AG31" s="5">
        <v>74700</v>
      </c>
      <c r="AH31" s="5">
        <v>79900</v>
      </c>
      <c r="AI31" s="5">
        <v>85000</v>
      </c>
      <c r="AJ31" s="5">
        <f t="shared" si="6"/>
        <v>90160</v>
      </c>
      <c r="AK31" s="5">
        <f t="shared" si="7"/>
        <v>95312</v>
      </c>
      <c r="AL31" s="5">
        <f t="shared" si="11"/>
        <v>100464</v>
      </c>
      <c r="AM31" s="5">
        <f t="shared" si="11"/>
        <v>105616</v>
      </c>
    </row>
    <row r="32" spans="1:39" x14ac:dyDescent="0.35">
      <c r="A32" t="s">
        <v>173</v>
      </c>
      <c r="B32" t="s">
        <v>174</v>
      </c>
      <c r="C32" t="s">
        <v>175</v>
      </c>
      <c r="D32" s="5">
        <v>26250</v>
      </c>
      <c r="E32" s="5">
        <v>30000</v>
      </c>
      <c r="F32" s="5">
        <v>33750</v>
      </c>
      <c r="G32" s="5">
        <v>37500</v>
      </c>
      <c r="H32" s="5">
        <v>40500</v>
      </c>
      <c r="I32" s="5">
        <v>43500</v>
      </c>
      <c r="J32" s="5">
        <v>46500</v>
      </c>
      <c r="K32" s="5">
        <v>49500</v>
      </c>
      <c r="L32" s="5">
        <f t="shared" si="0"/>
        <v>52500</v>
      </c>
      <c r="M32" s="5">
        <f t="shared" si="1"/>
        <v>55500</v>
      </c>
      <c r="N32" s="5">
        <f t="shared" si="9"/>
        <v>58500</v>
      </c>
      <c r="O32" s="5">
        <f t="shared" si="9"/>
        <v>61500</v>
      </c>
      <c r="P32" s="5">
        <v>15750</v>
      </c>
      <c r="Q32" s="5">
        <v>20440</v>
      </c>
      <c r="R32" s="5">
        <v>25820</v>
      </c>
      <c r="S32" s="5">
        <v>31200</v>
      </c>
      <c r="T32" s="5">
        <v>36580</v>
      </c>
      <c r="U32" s="5">
        <v>41960</v>
      </c>
      <c r="V32" s="5">
        <v>46500</v>
      </c>
      <c r="W32" s="5">
        <v>49500</v>
      </c>
      <c r="X32" s="5">
        <f t="shared" si="3"/>
        <v>43680</v>
      </c>
      <c r="Y32" s="5">
        <f t="shared" si="4"/>
        <v>46176</v>
      </c>
      <c r="Z32" s="5">
        <f t="shared" si="10"/>
        <v>48672</v>
      </c>
      <c r="AA32" s="5">
        <f t="shared" si="10"/>
        <v>51168</v>
      </c>
      <c r="AB32" s="5">
        <v>42000</v>
      </c>
      <c r="AC32" s="5">
        <v>48000</v>
      </c>
      <c r="AD32" s="5">
        <v>54000</v>
      </c>
      <c r="AE32" s="5">
        <v>60000</v>
      </c>
      <c r="AF32" s="5">
        <v>64800</v>
      </c>
      <c r="AG32" s="5">
        <v>69600</v>
      </c>
      <c r="AH32" s="5">
        <v>74400</v>
      </c>
      <c r="AI32" s="5">
        <v>79200</v>
      </c>
      <c r="AJ32" s="5">
        <f t="shared" si="6"/>
        <v>84000</v>
      </c>
      <c r="AK32" s="5">
        <f t="shared" si="7"/>
        <v>88800</v>
      </c>
      <c r="AL32" s="5">
        <f t="shared" si="11"/>
        <v>93600</v>
      </c>
      <c r="AM32" s="5">
        <f t="shared" si="11"/>
        <v>98400</v>
      </c>
    </row>
    <row r="33" spans="1:39" x14ac:dyDescent="0.35">
      <c r="A33" t="s">
        <v>176</v>
      </c>
      <c r="B33" t="s">
        <v>177</v>
      </c>
      <c r="C33" t="s">
        <v>98</v>
      </c>
      <c r="D33" s="5">
        <v>26250</v>
      </c>
      <c r="E33" s="5">
        <v>30000</v>
      </c>
      <c r="F33" s="5">
        <v>33750</v>
      </c>
      <c r="G33" s="5">
        <v>37500</v>
      </c>
      <c r="H33" s="5">
        <v>40500</v>
      </c>
      <c r="I33" s="5">
        <v>43500</v>
      </c>
      <c r="J33" s="5">
        <v>46500</v>
      </c>
      <c r="K33" s="5">
        <v>49500</v>
      </c>
      <c r="L33" s="5">
        <f t="shared" si="0"/>
        <v>52500</v>
      </c>
      <c r="M33" s="5">
        <f t="shared" si="1"/>
        <v>55500</v>
      </c>
      <c r="N33" s="5">
        <f t="shared" si="9"/>
        <v>58500</v>
      </c>
      <c r="O33" s="5">
        <f t="shared" si="9"/>
        <v>61500</v>
      </c>
      <c r="P33" s="5">
        <v>15750</v>
      </c>
      <c r="Q33" s="5">
        <v>20440</v>
      </c>
      <c r="R33" s="5">
        <v>25820</v>
      </c>
      <c r="S33" s="5">
        <v>31200</v>
      </c>
      <c r="T33" s="5">
        <v>36580</v>
      </c>
      <c r="U33" s="5">
        <v>41960</v>
      </c>
      <c r="V33" s="5">
        <v>46500</v>
      </c>
      <c r="W33" s="5">
        <v>49500</v>
      </c>
      <c r="X33" s="5">
        <f t="shared" si="3"/>
        <v>43680</v>
      </c>
      <c r="Y33" s="5">
        <f t="shared" si="4"/>
        <v>46176</v>
      </c>
      <c r="Z33" s="5">
        <f t="shared" si="10"/>
        <v>48672</v>
      </c>
      <c r="AA33" s="5">
        <f t="shared" si="10"/>
        <v>51168</v>
      </c>
      <c r="AB33" s="5">
        <v>42000</v>
      </c>
      <c r="AC33" s="5">
        <v>48000</v>
      </c>
      <c r="AD33" s="5">
        <v>54000</v>
      </c>
      <c r="AE33" s="5">
        <v>60000</v>
      </c>
      <c r="AF33" s="5">
        <v>64800</v>
      </c>
      <c r="AG33" s="5">
        <v>69600</v>
      </c>
      <c r="AH33" s="5">
        <v>74400</v>
      </c>
      <c r="AI33" s="5">
        <v>79200</v>
      </c>
      <c r="AJ33" s="5">
        <f t="shared" si="6"/>
        <v>84000</v>
      </c>
      <c r="AK33" s="5">
        <f t="shared" si="7"/>
        <v>88800</v>
      </c>
      <c r="AL33" s="5">
        <f t="shared" si="11"/>
        <v>93600</v>
      </c>
      <c r="AM33" s="5">
        <f t="shared" si="11"/>
        <v>98400</v>
      </c>
    </row>
    <row r="34" spans="1:39" x14ac:dyDescent="0.35">
      <c r="A34" t="s">
        <v>178</v>
      </c>
      <c r="B34" t="s">
        <v>179</v>
      </c>
      <c r="C34" t="s">
        <v>113</v>
      </c>
      <c r="D34" s="5">
        <v>30700</v>
      </c>
      <c r="E34" s="5">
        <v>35100</v>
      </c>
      <c r="F34" s="5">
        <v>39500</v>
      </c>
      <c r="G34" s="5">
        <v>43850</v>
      </c>
      <c r="H34" s="5">
        <v>47400</v>
      </c>
      <c r="I34" s="5">
        <v>50900</v>
      </c>
      <c r="J34" s="5">
        <v>54400</v>
      </c>
      <c r="K34" s="5">
        <v>57900</v>
      </c>
      <c r="L34" s="5">
        <f t="shared" si="0"/>
        <v>61389.999999999993</v>
      </c>
      <c r="M34" s="5">
        <f t="shared" si="1"/>
        <v>64898</v>
      </c>
      <c r="N34" s="5">
        <f t="shared" si="9"/>
        <v>68406</v>
      </c>
      <c r="O34" s="5">
        <f t="shared" si="9"/>
        <v>71914</v>
      </c>
      <c r="P34" s="5">
        <v>18450</v>
      </c>
      <c r="Q34" s="5">
        <v>21050</v>
      </c>
      <c r="R34" s="5">
        <v>25820</v>
      </c>
      <c r="S34" s="5">
        <v>31200</v>
      </c>
      <c r="T34" s="5">
        <v>36580</v>
      </c>
      <c r="U34" s="5">
        <v>41960</v>
      </c>
      <c r="V34" s="5">
        <v>47340</v>
      </c>
      <c r="W34" s="5">
        <v>52720</v>
      </c>
      <c r="X34" s="5">
        <f t="shared" si="3"/>
        <v>43680</v>
      </c>
      <c r="Y34" s="5">
        <f t="shared" si="4"/>
        <v>46176</v>
      </c>
      <c r="Z34" s="5">
        <f t="shared" si="10"/>
        <v>48672</v>
      </c>
      <c r="AA34" s="5">
        <f t="shared" si="10"/>
        <v>51168</v>
      </c>
      <c r="AB34" s="5">
        <v>49150</v>
      </c>
      <c r="AC34" s="5">
        <v>56150</v>
      </c>
      <c r="AD34" s="5">
        <v>63150</v>
      </c>
      <c r="AE34" s="5">
        <v>70150</v>
      </c>
      <c r="AF34" s="5">
        <v>75800</v>
      </c>
      <c r="AG34" s="5">
        <v>81400</v>
      </c>
      <c r="AH34" s="5">
        <v>87000</v>
      </c>
      <c r="AI34" s="5">
        <v>92600</v>
      </c>
      <c r="AJ34" s="5">
        <f t="shared" si="6"/>
        <v>98210</v>
      </c>
      <c r="AK34" s="5">
        <f t="shared" si="7"/>
        <v>103822</v>
      </c>
      <c r="AL34" s="5">
        <f t="shared" si="11"/>
        <v>109434</v>
      </c>
      <c r="AM34" s="5">
        <f t="shared" si="11"/>
        <v>115046</v>
      </c>
    </row>
    <row r="35" spans="1:39" x14ac:dyDescent="0.35">
      <c r="A35" t="s">
        <v>180</v>
      </c>
      <c r="B35" t="s">
        <v>181</v>
      </c>
      <c r="C35" t="s">
        <v>146</v>
      </c>
      <c r="D35" s="5">
        <v>26250</v>
      </c>
      <c r="E35" s="5">
        <v>30000</v>
      </c>
      <c r="F35" s="5">
        <v>33750</v>
      </c>
      <c r="G35" s="5">
        <v>37500</v>
      </c>
      <c r="H35" s="5">
        <v>40500</v>
      </c>
      <c r="I35" s="5">
        <v>43500</v>
      </c>
      <c r="J35" s="5">
        <v>46500</v>
      </c>
      <c r="K35" s="5">
        <v>49500</v>
      </c>
      <c r="L35" s="5">
        <f t="shared" si="0"/>
        <v>52500</v>
      </c>
      <c r="M35" s="5">
        <f t="shared" si="1"/>
        <v>55500</v>
      </c>
      <c r="N35" s="5">
        <f t="shared" ref="N35:O50" si="12">M35+(M35-L35)</f>
        <v>58500</v>
      </c>
      <c r="O35" s="5">
        <f t="shared" si="12"/>
        <v>61500</v>
      </c>
      <c r="P35" s="5">
        <v>15750</v>
      </c>
      <c r="Q35" s="5">
        <v>20440</v>
      </c>
      <c r="R35" s="5">
        <v>25820</v>
      </c>
      <c r="S35" s="5">
        <v>31200</v>
      </c>
      <c r="T35" s="5">
        <v>36580</v>
      </c>
      <c r="U35" s="5">
        <v>41960</v>
      </c>
      <c r="V35" s="5">
        <v>46500</v>
      </c>
      <c r="W35" s="5">
        <v>49500</v>
      </c>
      <c r="X35" s="5">
        <f t="shared" si="3"/>
        <v>43680</v>
      </c>
      <c r="Y35" s="5">
        <f t="shared" si="4"/>
        <v>46176</v>
      </c>
      <c r="Z35" s="5">
        <f t="shared" ref="Z35:AA50" si="13">Y35+(Y35-X35)</f>
        <v>48672</v>
      </c>
      <c r="AA35" s="5">
        <f t="shared" si="13"/>
        <v>51168</v>
      </c>
      <c r="AB35" s="5">
        <v>42000</v>
      </c>
      <c r="AC35" s="5">
        <v>48000</v>
      </c>
      <c r="AD35" s="5">
        <v>54000</v>
      </c>
      <c r="AE35" s="5">
        <v>60000</v>
      </c>
      <c r="AF35" s="5">
        <v>64800</v>
      </c>
      <c r="AG35" s="5">
        <v>69600</v>
      </c>
      <c r="AH35" s="5">
        <v>74400</v>
      </c>
      <c r="AI35" s="5">
        <v>79200</v>
      </c>
      <c r="AJ35" s="5">
        <f t="shared" si="6"/>
        <v>84000</v>
      </c>
      <c r="AK35" s="5">
        <f t="shared" si="7"/>
        <v>88800</v>
      </c>
      <c r="AL35" s="5">
        <f t="shared" ref="AL35:AM50" si="14">AK35+(AK35-AJ35)</f>
        <v>93600</v>
      </c>
      <c r="AM35" s="5">
        <f t="shared" si="14"/>
        <v>98400</v>
      </c>
    </row>
    <row r="36" spans="1:39" x14ac:dyDescent="0.35">
      <c r="A36" t="s">
        <v>182</v>
      </c>
      <c r="B36" t="s">
        <v>183</v>
      </c>
      <c r="C36" t="s">
        <v>113</v>
      </c>
      <c r="D36" s="5">
        <v>26250</v>
      </c>
      <c r="E36" s="5">
        <v>30000</v>
      </c>
      <c r="F36" s="5">
        <v>33750</v>
      </c>
      <c r="G36" s="5">
        <v>37500</v>
      </c>
      <c r="H36" s="5">
        <v>40500</v>
      </c>
      <c r="I36" s="5">
        <v>43500</v>
      </c>
      <c r="J36" s="5">
        <v>46500</v>
      </c>
      <c r="K36" s="5">
        <v>49500</v>
      </c>
      <c r="L36" s="5">
        <f t="shared" si="0"/>
        <v>52500</v>
      </c>
      <c r="M36" s="5">
        <f t="shared" si="1"/>
        <v>55500</v>
      </c>
      <c r="N36" s="5">
        <f t="shared" si="12"/>
        <v>58500</v>
      </c>
      <c r="O36" s="5">
        <f t="shared" si="12"/>
        <v>61500</v>
      </c>
      <c r="P36" s="5">
        <v>15750</v>
      </c>
      <c r="Q36" s="5">
        <v>20440</v>
      </c>
      <c r="R36" s="5">
        <v>25820</v>
      </c>
      <c r="S36" s="5">
        <v>31200</v>
      </c>
      <c r="T36" s="5">
        <v>36580</v>
      </c>
      <c r="U36" s="5">
        <v>41960</v>
      </c>
      <c r="V36" s="5">
        <v>46500</v>
      </c>
      <c r="W36" s="5">
        <v>49500</v>
      </c>
      <c r="X36" s="5">
        <f t="shared" si="3"/>
        <v>43680</v>
      </c>
      <c r="Y36" s="5">
        <f t="shared" si="4"/>
        <v>46176</v>
      </c>
      <c r="Z36" s="5">
        <f t="shared" si="13"/>
        <v>48672</v>
      </c>
      <c r="AA36" s="5">
        <f t="shared" si="13"/>
        <v>51168</v>
      </c>
      <c r="AB36" s="5">
        <v>42000</v>
      </c>
      <c r="AC36" s="5">
        <v>48000</v>
      </c>
      <c r="AD36" s="5">
        <v>54000</v>
      </c>
      <c r="AE36" s="5">
        <v>60000</v>
      </c>
      <c r="AF36" s="5">
        <v>64800</v>
      </c>
      <c r="AG36" s="5">
        <v>69600</v>
      </c>
      <c r="AH36" s="5">
        <v>74400</v>
      </c>
      <c r="AI36" s="5">
        <v>79200</v>
      </c>
      <c r="AJ36" s="5">
        <f t="shared" si="6"/>
        <v>84000</v>
      </c>
      <c r="AK36" s="5">
        <f t="shared" si="7"/>
        <v>88800</v>
      </c>
      <c r="AL36" s="5">
        <f t="shared" si="14"/>
        <v>93600</v>
      </c>
      <c r="AM36" s="5">
        <f t="shared" si="14"/>
        <v>98400</v>
      </c>
    </row>
    <row r="37" spans="1:39" x14ac:dyDescent="0.35">
      <c r="A37" t="s">
        <v>184</v>
      </c>
      <c r="B37" t="s">
        <v>185</v>
      </c>
      <c r="C37" t="s">
        <v>119</v>
      </c>
      <c r="D37" s="5">
        <v>33150</v>
      </c>
      <c r="E37" s="5">
        <v>37850</v>
      </c>
      <c r="F37" s="5">
        <v>42600</v>
      </c>
      <c r="G37" s="5">
        <v>47300</v>
      </c>
      <c r="H37" s="5">
        <v>51100</v>
      </c>
      <c r="I37" s="5">
        <v>54900</v>
      </c>
      <c r="J37" s="5">
        <v>58700</v>
      </c>
      <c r="K37" s="5">
        <v>62450</v>
      </c>
      <c r="L37" s="5">
        <f t="shared" si="0"/>
        <v>66220</v>
      </c>
      <c r="M37" s="5">
        <f t="shared" si="1"/>
        <v>70004</v>
      </c>
      <c r="N37" s="5">
        <f t="shared" si="12"/>
        <v>73788</v>
      </c>
      <c r="O37" s="5">
        <f t="shared" si="12"/>
        <v>77572</v>
      </c>
      <c r="P37" s="5">
        <v>19900</v>
      </c>
      <c r="Q37" s="5">
        <v>22750</v>
      </c>
      <c r="R37" s="5">
        <v>25820</v>
      </c>
      <c r="S37" s="5">
        <v>31200</v>
      </c>
      <c r="T37" s="5">
        <v>36580</v>
      </c>
      <c r="U37" s="5">
        <v>41960</v>
      </c>
      <c r="V37" s="5">
        <v>47340</v>
      </c>
      <c r="W37" s="5">
        <v>52720</v>
      </c>
      <c r="X37" s="5">
        <f t="shared" si="3"/>
        <v>43680</v>
      </c>
      <c r="Y37" s="5">
        <f t="shared" si="4"/>
        <v>46176</v>
      </c>
      <c r="Z37" s="5">
        <f t="shared" si="13"/>
        <v>48672</v>
      </c>
      <c r="AA37" s="5">
        <f t="shared" si="13"/>
        <v>51168</v>
      </c>
      <c r="AB37" s="5">
        <v>53000</v>
      </c>
      <c r="AC37" s="5">
        <v>60600</v>
      </c>
      <c r="AD37" s="5">
        <v>68150</v>
      </c>
      <c r="AE37" s="5">
        <v>75700</v>
      </c>
      <c r="AF37" s="5">
        <v>81800</v>
      </c>
      <c r="AG37" s="5">
        <v>87850</v>
      </c>
      <c r="AH37" s="5">
        <v>93900</v>
      </c>
      <c r="AI37" s="5">
        <v>99950</v>
      </c>
      <c r="AJ37" s="5">
        <f t="shared" si="6"/>
        <v>105980</v>
      </c>
      <c r="AK37" s="5">
        <f t="shared" si="7"/>
        <v>112036</v>
      </c>
      <c r="AL37" s="5">
        <f t="shared" si="14"/>
        <v>118092</v>
      </c>
      <c r="AM37" s="5">
        <f t="shared" si="14"/>
        <v>124148</v>
      </c>
    </row>
    <row r="38" spans="1:39" x14ac:dyDescent="0.35">
      <c r="A38" t="s">
        <v>186</v>
      </c>
      <c r="B38" t="s">
        <v>187</v>
      </c>
      <c r="C38" t="s">
        <v>98</v>
      </c>
      <c r="D38" s="5">
        <v>26250</v>
      </c>
      <c r="E38" s="5">
        <v>30000</v>
      </c>
      <c r="F38" s="5">
        <v>33750</v>
      </c>
      <c r="G38" s="5">
        <v>37500</v>
      </c>
      <c r="H38" s="5">
        <v>40500</v>
      </c>
      <c r="I38" s="5">
        <v>43500</v>
      </c>
      <c r="J38" s="5">
        <v>46500</v>
      </c>
      <c r="K38" s="5">
        <v>49500</v>
      </c>
      <c r="L38" s="5">
        <f t="shared" si="0"/>
        <v>52500</v>
      </c>
      <c r="M38" s="5">
        <f t="shared" si="1"/>
        <v>55500</v>
      </c>
      <c r="N38" s="5">
        <f t="shared" si="12"/>
        <v>58500</v>
      </c>
      <c r="O38" s="5">
        <f t="shared" si="12"/>
        <v>61500</v>
      </c>
      <c r="P38" s="5">
        <v>15750</v>
      </c>
      <c r="Q38" s="5">
        <v>20440</v>
      </c>
      <c r="R38" s="5">
        <v>25820</v>
      </c>
      <c r="S38" s="5">
        <v>31200</v>
      </c>
      <c r="T38" s="5">
        <v>36580</v>
      </c>
      <c r="U38" s="5">
        <v>41960</v>
      </c>
      <c r="V38" s="5">
        <v>46500</v>
      </c>
      <c r="W38" s="5">
        <v>49500</v>
      </c>
      <c r="X38" s="5">
        <f t="shared" si="3"/>
        <v>43680</v>
      </c>
      <c r="Y38" s="5">
        <f t="shared" si="4"/>
        <v>46176</v>
      </c>
      <c r="Z38" s="5">
        <f t="shared" si="13"/>
        <v>48672</v>
      </c>
      <c r="AA38" s="5">
        <f t="shared" si="13"/>
        <v>51168</v>
      </c>
      <c r="AB38" s="5">
        <v>42000</v>
      </c>
      <c r="AC38" s="5">
        <v>48000</v>
      </c>
      <c r="AD38" s="5">
        <v>54000</v>
      </c>
      <c r="AE38" s="5">
        <v>60000</v>
      </c>
      <c r="AF38" s="5">
        <v>64800</v>
      </c>
      <c r="AG38" s="5">
        <v>69600</v>
      </c>
      <c r="AH38" s="5">
        <v>74400</v>
      </c>
      <c r="AI38" s="5">
        <v>79200</v>
      </c>
      <c r="AJ38" s="5">
        <f t="shared" si="6"/>
        <v>84000</v>
      </c>
      <c r="AK38" s="5">
        <f t="shared" si="7"/>
        <v>88800</v>
      </c>
      <c r="AL38" s="5">
        <f t="shared" si="14"/>
        <v>93600</v>
      </c>
      <c r="AM38" s="5">
        <f t="shared" si="14"/>
        <v>98400</v>
      </c>
    </row>
    <row r="39" spans="1:39" x14ac:dyDescent="0.35">
      <c r="A39" t="s">
        <v>188</v>
      </c>
      <c r="B39" t="s">
        <v>189</v>
      </c>
      <c r="C39" t="s">
        <v>113</v>
      </c>
      <c r="D39" s="5">
        <v>26250</v>
      </c>
      <c r="E39" s="5">
        <v>30000</v>
      </c>
      <c r="F39" s="5">
        <v>33750</v>
      </c>
      <c r="G39" s="5">
        <v>37500</v>
      </c>
      <c r="H39" s="5">
        <v>40500</v>
      </c>
      <c r="I39" s="5">
        <v>43500</v>
      </c>
      <c r="J39" s="5">
        <v>46500</v>
      </c>
      <c r="K39" s="5">
        <v>49500</v>
      </c>
      <c r="L39" s="5">
        <f t="shared" si="0"/>
        <v>52500</v>
      </c>
      <c r="M39" s="5">
        <f t="shared" si="1"/>
        <v>55500</v>
      </c>
      <c r="N39" s="5">
        <f t="shared" si="12"/>
        <v>58500</v>
      </c>
      <c r="O39" s="5">
        <f t="shared" si="12"/>
        <v>61500</v>
      </c>
      <c r="P39" s="5">
        <v>15750</v>
      </c>
      <c r="Q39" s="5">
        <v>20440</v>
      </c>
      <c r="R39" s="5">
        <v>25820</v>
      </c>
      <c r="S39" s="5">
        <v>31200</v>
      </c>
      <c r="T39" s="5">
        <v>36580</v>
      </c>
      <c r="U39" s="5">
        <v>41960</v>
      </c>
      <c r="V39" s="5">
        <v>46500</v>
      </c>
      <c r="W39" s="5">
        <v>49500</v>
      </c>
      <c r="X39" s="5">
        <f t="shared" si="3"/>
        <v>43680</v>
      </c>
      <c r="Y39" s="5">
        <f t="shared" si="4"/>
        <v>46176</v>
      </c>
      <c r="Z39" s="5">
        <f t="shared" si="13"/>
        <v>48672</v>
      </c>
      <c r="AA39" s="5">
        <f t="shared" si="13"/>
        <v>51168</v>
      </c>
      <c r="AB39" s="5">
        <v>42000</v>
      </c>
      <c r="AC39" s="5">
        <v>48000</v>
      </c>
      <c r="AD39" s="5">
        <v>54000</v>
      </c>
      <c r="AE39" s="5">
        <v>60000</v>
      </c>
      <c r="AF39" s="5">
        <v>64800</v>
      </c>
      <c r="AG39" s="5">
        <v>69600</v>
      </c>
      <c r="AH39" s="5">
        <v>74400</v>
      </c>
      <c r="AI39" s="5">
        <v>79200</v>
      </c>
      <c r="AJ39" s="5">
        <f t="shared" si="6"/>
        <v>84000</v>
      </c>
      <c r="AK39" s="5">
        <f t="shared" si="7"/>
        <v>88800</v>
      </c>
      <c r="AL39" s="5">
        <f t="shared" si="14"/>
        <v>93600</v>
      </c>
      <c r="AM39" s="5">
        <f t="shared" si="14"/>
        <v>98400</v>
      </c>
    </row>
    <row r="40" spans="1:39" x14ac:dyDescent="0.35">
      <c r="A40" t="s">
        <v>190</v>
      </c>
      <c r="B40" t="s">
        <v>191</v>
      </c>
      <c r="C40" t="s">
        <v>110</v>
      </c>
      <c r="D40" s="5">
        <v>28500</v>
      </c>
      <c r="E40" s="5">
        <v>32600</v>
      </c>
      <c r="F40" s="5">
        <v>36650</v>
      </c>
      <c r="G40" s="5">
        <v>40700</v>
      </c>
      <c r="H40" s="5">
        <v>44000</v>
      </c>
      <c r="I40" s="5">
        <v>47250</v>
      </c>
      <c r="J40" s="5">
        <v>50500</v>
      </c>
      <c r="K40" s="5">
        <v>53750</v>
      </c>
      <c r="L40" s="5">
        <f t="shared" si="0"/>
        <v>56980</v>
      </c>
      <c r="M40" s="5">
        <f t="shared" si="1"/>
        <v>60236</v>
      </c>
      <c r="N40" s="5">
        <f t="shared" si="12"/>
        <v>63492</v>
      </c>
      <c r="O40" s="5">
        <f t="shared" si="12"/>
        <v>66748</v>
      </c>
      <c r="P40" s="5">
        <v>17100</v>
      </c>
      <c r="Q40" s="5">
        <v>20440</v>
      </c>
      <c r="R40" s="5">
        <v>25820</v>
      </c>
      <c r="S40" s="5">
        <v>31200</v>
      </c>
      <c r="T40" s="5">
        <v>36580</v>
      </c>
      <c r="U40" s="5">
        <v>41960</v>
      </c>
      <c r="V40" s="5">
        <v>47340</v>
      </c>
      <c r="W40" s="5">
        <v>52720</v>
      </c>
      <c r="X40" s="5">
        <f t="shared" si="3"/>
        <v>43680</v>
      </c>
      <c r="Y40" s="5">
        <f t="shared" si="4"/>
        <v>46176</v>
      </c>
      <c r="Z40" s="5">
        <f t="shared" si="13"/>
        <v>48672</v>
      </c>
      <c r="AA40" s="5">
        <f t="shared" si="13"/>
        <v>51168</v>
      </c>
      <c r="AB40" s="5">
        <v>45600</v>
      </c>
      <c r="AC40" s="5">
        <v>52100</v>
      </c>
      <c r="AD40" s="5">
        <v>58600</v>
      </c>
      <c r="AE40" s="5">
        <v>65100</v>
      </c>
      <c r="AF40" s="5">
        <v>70350</v>
      </c>
      <c r="AG40" s="5">
        <v>75550</v>
      </c>
      <c r="AH40" s="5">
        <v>80750</v>
      </c>
      <c r="AI40" s="5">
        <v>85950</v>
      </c>
      <c r="AJ40" s="5">
        <f t="shared" si="6"/>
        <v>91140</v>
      </c>
      <c r="AK40" s="5">
        <f t="shared" si="7"/>
        <v>96348</v>
      </c>
      <c r="AL40" s="5">
        <f t="shared" si="14"/>
        <v>101556</v>
      </c>
      <c r="AM40" s="5">
        <f t="shared" si="14"/>
        <v>106764</v>
      </c>
    </row>
    <row r="41" spans="1:39" x14ac:dyDescent="0.35">
      <c r="A41" t="s">
        <v>192</v>
      </c>
      <c r="B41" t="s">
        <v>193</v>
      </c>
      <c r="C41" t="s">
        <v>122</v>
      </c>
      <c r="D41" s="5">
        <v>26250</v>
      </c>
      <c r="E41" s="5">
        <v>30000</v>
      </c>
      <c r="F41" s="5">
        <v>33750</v>
      </c>
      <c r="G41" s="5">
        <v>37500</v>
      </c>
      <c r="H41" s="5">
        <v>40500</v>
      </c>
      <c r="I41" s="5">
        <v>43500</v>
      </c>
      <c r="J41" s="5">
        <v>46500</v>
      </c>
      <c r="K41" s="5">
        <v>49500</v>
      </c>
      <c r="L41" s="5">
        <f t="shared" si="0"/>
        <v>52500</v>
      </c>
      <c r="M41" s="5">
        <f t="shared" si="1"/>
        <v>55500</v>
      </c>
      <c r="N41" s="5">
        <f t="shared" si="12"/>
        <v>58500</v>
      </c>
      <c r="O41" s="5">
        <f t="shared" si="12"/>
        <v>61500</v>
      </c>
      <c r="P41" s="5">
        <v>15750</v>
      </c>
      <c r="Q41" s="5">
        <v>20440</v>
      </c>
      <c r="R41" s="5">
        <v>25820</v>
      </c>
      <c r="S41" s="5">
        <v>31200</v>
      </c>
      <c r="T41" s="5">
        <v>36580</v>
      </c>
      <c r="U41" s="5">
        <v>41960</v>
      </c>
      <c r="V41" s="5">
        <v>46500</v>
      </c>
      <c r="W41" s="5">
        <v>49500</v>
      </c>
      <c r="X41" s="5">
        <f t="shared" si="3"/>
        <v>43680</v>
      </c>
      <c r="Y41" s="5">
        <f t="shared" si="4"/>
        <v>46176</v>
      </c>
      <c r="Z41" s="5">
        <f t="shared" si="13"/>
        <v>48672</v>
      </c>
      <c r="AA41" s="5">
        <f t="shared" si="13"/>
        <v>51168</v>
      </c>
      <c r="AB41" s="5">
        <v>42000</v>
      </c>
      <c r="AC41" s="5">
        <v>48000</v>
      </c>
      <c r="AD41" s="5">
        <v>54000</v>
      </c>
      <c r="AE41" s="5">
        <v>60000</v>
      </c>
      <c r="AF41" s="5">
        <v>64800</v>
      </c>
      <c r="AG41" s="5">
        <v>69600</v>
      </c>
      <c r="AH41" s="5">
        <v>74400</v>
      </c>
      <c r="AI41" s="5">
        <v>79200</v>
      </c>
      <c r="AJ41" s="5">
        <f t="shared" si="6"/>
        <v>84000</v>
      </c>
      <c r="AK41" s="5">
        <f t="shared" si="7"/>
        <v>88800</v>
      </c>
      <c r="AL41" s="5">
        <f t="shared" si="14"/>
        <v>93600</v>
      </c>
      <c r="AM41" s="5">
        <f t="shared" si="14"/>
        <v>98400</v>
      </c>
    </row>
    <row r="42" spans="1:39" x14ac:dyDescent="0.35">
      <c r="A42" t="s">
        <v>194</v>
      </c>
      <c r="B42" t="s">
        <v>195</v>
      </c>
      <c r="C42" t="s">
        <v>196</v>
      </c>
      <c r="D42" s="5">
        <v>26250</v>
      </c>
      <c r="E42" s="5">
        <v>30000</v>
      </c>
      <c r="F42" s="5">
        <v>33750</v>
      </c>
      <c r="G42" s="5">
        <v>37500</v>
      </c>
      <c r="H42" s="5">
        <v>40500</v>
      </c>
      <c r="I42" s="5">
        <v>43500</v>
      </c>
      <c r="J42" s="5">
        <v>46500</v>
      </c>
      <c r="K42" s="5">
        <v>49500</v>
      </c>
      <c r="L42" s="5">
        <f t="shared" si="0"/>
        <v>52500</v>
      </c>
      <c r="M42" s="5">
        <f t="shared" si="1"/>
        <v>55500</v>
      </c>
      <c r="N42" s="5">
        <f t="shared" si="12"/>
        <v>58500</v>
      </c>
      <c r="O42" s="5">
        <f t="shared" si="12"/>
        <v>61500</v>
      </c>
      <c r="P42" s="5">
        <v>15750</v>
      </c>
      <c r="Q42" s="5">
        <v>20440</v>
      </c>
      <c r="R42" s="5">
        <v>25820</v>
      </c>
      <c r="S42" s="5">
        <v>31200</v>
      </c>
      <c r="T42" s="5">
        <v>36580</v>
      </c>
      <c r="U42" s="5">
        <v>41960</v>
      </c>
      <c r="V42" s="5">
        <v>46500</v>
      </c>
      <c r="W42" s="5">
        <v>49500</v>
      </c>
      <c r="X42" s="5">
        <f t="shared" si="3"/>
        <v>43680</v>
      </c>
      <c r="Y42" s="5">
        <f t="shared" si="4"/>
        <v>46176</v>
      </c>
      <c r="Z42" s="5">
        <f t="shared" si="13"/>
        <v>48672</v>
      </c>
      <c r="AA42" s="5">
        <f t="shared" si="13"/>
        <v>51168</v>
      </c>
      <c r="AB42" s="5">
        <v>42000</v>
      </c>
      <c r="AC42" s="5">
        <v>48000</v>
      </c>
      <c r="AD42" s="5">
        <v>54000</v>
      </c>
      <c r="AE42" s="5">
        <v>60000</v>
      </c>
      <c r="AF42" s="5">
        <v>64800</v>
      </c>
      <c r="AG42" s="5">
        <v>69600</v>
      </c>
      <c r="AH42" s="5">
        <v>74400</v>
      </c>
      <c r="AI42" s="5">
        <v>79200</v>
      </c>
      <c r="AJ42" s="5">
        <f t="shared" si="6"/>
        <v>84000</v>
      </c>
      <c r="AK42" s="5">
        <f t="shared" si="7"/>
        <v>88800</v>
      </c>
      <c r="AL42" s="5">
        <f t="shared" si="14"/>
        <v>93600</v>
      </c>
      <c r="AM42" s="5">
        <f t="shared" si="14"/>
        <v>98400</v>
      </c>
    </row>
    <row r="43" spans="1:39" x14ac:dyDescent="0.35">
      <c r="A43" t="s">
        <v>197</v>
      </c>
      <c r="B43" t="s">
        <v>198</v>
      </c>
      <c r="C43" t="s">
        <v>161</v>
      </c>
      <c r="D43" s="5">
        <v>26250</v>
      </c>
      <c r="E43" s="5">
        <v>30000</v>
      </c>
      <c r="F43" s="5">
        <v>33750</v>
      </c>
      <c r="G43" s="5">
        <v>37500</v>
      </c>
      <c r="H43" s="5">
        <v>40500</v>
      </c>
      <c r="I43" s="5">
        <v>43500</v>
      </c>
      <c r="J43" s="5">
        <v>46500</v>
      </c>
      <c r="K43" s="5">
        <v>49500</v>
      </c>
      <c r="L43" s="5">
        <f t="shared" si="0"/>
        <v>52500</v>
      </c>
      <c r="M43" s="5">
        <f t="shared" si="1"/>
        <v>55500</v>
      </c>
      <c r="N43" s="5">
        <f t="shared" si="12"/>
        <v>58500</v>
      </c>
      <c r="O43" s="5">
        <f t="shared" si="12"/>
        <v>61500</v>
      </c>
      <c r="P43" s="5">
        <v>15750</v>
      </c>
      <c r="Q43" s="5">
        <v>20440</v>
      </c>
      <c r="R43" s="5">
        <v>25820</v>
      </c>
      <c r="S43" s="5">
        <v>31200</v>
      </c>
      <c r="T43" s="5">
        <v>36580</v>
      </c>
      <c r="U43" s="5">
        <v>41960</v>
      </c>
      <c r="V43" s="5">
        <v>46500</v>
      </c>
      <c r="W43" s="5">
        <v>49500</v>
      </c>
      <c r="X43" s="5">
        <f t="shared" si="3"/>
        <v>43680</v>
      </c>
      <c r="Y43" s="5">
        <f t="shared" si="4"/>
        <v>46176</v>
      </c>
      <c r="Z43" s="5">
        <f t="shared" si="13"/>
        <v>48672</v>
      </c>
      <c r="AA43" s="5">
        <f t="shared" si="13"/>
        <v>51168</v>
      </c>
      <c r="AB43" s="5">
        <v>42000</v>
      </c>
      <c r="AC43" s="5">
        <v>48000</v>
      </c>
      <c r="AD43" s="5">
        <v>54000</v>
      </c>
      <c r="AE43" s="5">
        <v>60000</v>
      </c>
      <c r="AF43" s="5">
        <v>64800</v>
      </c>
      <c r="AG43" s="5">
        <v>69600</v>
      </c>
      <c r="AH43" s="5">
        <v>74400</v>
      </c>
      <c r="AI43" s="5">
        <v>79200</v>
      </c>
      <c r="AJ43" s="5">
        <f t="shared" si="6"/>
        <v>84000</v>
      </c>
      <c r="AK43" s="5">
        <f t="shared" si="7"/>
        <v>88800</v>
      </c>
      <c r="AL43" s="5">
        <f t="shared" si="14"/>
        <v>93600</v>
      </c>
      <c r="AM43" s="5">
        <f t="shared" si="14"/>
        <v>98400</v>
      </c>
    </row>
    <row r="44" spans="1:39" x14ac:dyDescent="0.35">
      <c r="A44" t="s">
        <v>199</v>
      </c>
      <c r="B44" t="s">
        <v>200</v>
      </c>
      <c r="C44" t="s">
        <v>201</v>
      </c>
      <c r="D44" s="5">
        <v>38650</v>
      </c>
      <c r="E44" s="5">
        <v>44150</v>
      </c>
      <c r="F44" s="5">
        <v>49650</v>
      </c>
      <c r="G44" s="5">
        <v>55150</v>
      </c>
      <c r="H44" s="5">
        <v>59600</v>
      </c>
      <c r="I44" s="5">
        <v>64000</v>
      </c>
      <c r="J44" s="5">
        <v>68400</v>
      </c>
      <c r="K44" s="5">
        <v>72800</v>
      </c>
      <c r="L44" s="5">
        <f t="shared" si="0"/>
        <v>77210</v>
      </c>
      <c r="M44" s="5">
        <f t="shared" si="1"/>
        <v>81622</v>
      </c>
      <c r="N44" s="5">
        <f t="shared" si="12"/>
        <v>86034</v>
      </c>
      <c r="O44" s="5">
        <f t="shared" si="12"/>
        <v>90446</v>
      </c>
      <c r="P44" s="5">
        <v>23200</v>
      </c>
      <c r="Q44" s="5">
        <v>26500</v>
      </c>
      <c r="R44" s="5">
        <v>29800</v>
      </c>
      <c r="S44" s="5">
        <v>33100</v>
      </c>
      <c r="T44" s="5">
        <v>36580</v>
      </c>
      <c r="U44" s="5">
        <v>41960</v>
      </c>
      <c r="V44" s="5">
        <v>47340</v>
      </c>
      <c r="W44" s="5">
        <v>52720</v>
      </c>
      <c r="X44" s="5">
        <f t="shared" si="3"/>
        <v>46340</v>
      </c>
      <c r="Y44" s="5">
        <f t="shared" si="4"/>
        <v>48988</v>
      </c>
      <c r="Z44" s="5">
        <f t="shared" si="13"/>
        <v>51636</v>
      </c>
      <c r="AA44" s="5">
        <f t="shared" si="13"/>
        <v>54284</v>
      </c>
      <c r="AB44" s="5">
        <v>61800</v>
      </c>
      <c r="AC44" s="5">
        <v>70600</v>
      </c>
      <c r="AD44" s="5">
        <v>79450</v>
      </c>
      <c r="AE44" s="5">
        <v>88250</v>
      </c>
      <c r="AF44" s="5">
        <v>95350</v>
      </c>
      <c r="AG44" s="5">
        <v>102400</v>
      </c>
      <c r="AH44" s="5">
        <v>109450</v>
      </c>
      <c r="AI44" s="5">
        <v>116500</v>
      </c>
      <c r="AJ44" s="5">
        <f t="shared" si="6"/>
        <v>123549.99999999999</v>
      </c>
      <c r="AK44" s="5">
        <f t="shared" si="7"/>
        <v>130610</v>
      </c>
      <c r="AL44" s="5">
        <f t="shared" si="14"/>
        <v>137670</v>
      </c>
      <c r="AM44" s="5">
        <f t="shared" si="14"/>
        <v>144730</v>
      </c>
    </row>
    <row r="45" spans="1:39" x14ac:dyDescent="0.35">
      <c r="A45" t="s">
        <v>202</v>
      </c>
      <c r="B45" t="s">
        <v>203</v>
      </c>
      <c r="C45" t="s">
        <v>113</v>
      </c>
      <c r="D45" s="5">
        <v>26250</v>
      </c>
      <c r="E45" s="5">
        <v>30000</v>
      </c>
      <c r="F45" s="5">
        <v>33750</v>
      </c>
      <c r="G45" s="5">
        <v>37500</v>
      </c>
      <c r="H45" s="5">
        <v>40500</v>
      </c>
      <c r="I45" s="5">
        <v>43500</v>
      </c>
      <c r="J45" s="5">
        <v>46500</v>
      </c>
      <c r="K45" s="5">
        <v>49500</v>
      </c>
      <c r="L45" s="5">
        <f t="shared" si="0"/>
        <v>52500</v>
      </c>
      <c r="M45" s="5">
        <f t="shared" si="1"/>
        <v>55500</v>
      </c>
      <c r="N45" s="5">
        <f t="shared" si="12"/>
        <v>58500</v>
      </c>
      <c r="O45" s="5">
        <f t="shared" si="12"/>
        <v>61500</v>
      </c>
      <c r="P45" s="5">
        <v>15750</v>
      </c>
      <c r="Q45" s="5">
        <v>20440</v>
      </c>
      <c r="R45" s="5">
        <v>25820</v>
      </c>
      <c r="S45" s="5">
        <v>31200</v>
      </c>
      <c r="T45" s="5">
        <v>36580</v>
      </c>
      <c r="U45" s="5">
        <v>41960</v>
      </c>
      <c r="V45" s="5">
        <v>46500</v>
      </c>
      <c r="W45" s="5">
        <v>49500</v>
      </c>
      <c r="X45" s="5">
        <f t="shared" si="3"/>
        <v>43680</v>
      </c>
      <c r="Y45" s="5">
        <f t="shared" si="4"/>
        <v>46176</v>
      </c>
      <c r="Z45" s="5">
        <f t="shared" si="13"/>
        <v>48672</v>
      </c>
      <c r="AA45" s="5">
        <f t="shared" si="13"/>
        <v>51168</v>
      </c>
      <c r="AB45" s="5">
        <v>42000</v>
      </c>
      <c r="AC45" s="5">
        <v>48000</v>
      </c>
      <c r="AD45" s="5">
        <v>54000</v>
      </c>
      <c r="AE45" s="5">
        <v>60000</v>
      </c>
      <c r="AF45" s="5">
        <v>64800</v>
      </c>
      <c r="AG45" s="5">
        <v>69600</v>
      </c>
      <c r="AH45" s="5">
        <v>74400</v>
      </c>
      <c r="AI45" s="5">
        <v>79200</v>
      </c>
      <c r="AJ45" s="5">
        <f t="shared" si="6"/>
        <v>84000</v>
      </c>
      <c r="AK45" s="5">
        <f t="shared" si="7"/>
        <v>88800</v>
      </c>
      <c r="AL45" s="5">
        <f t="shared" si="14"/>
        <v>93600</v>
      </c>
      <c r="AM45" s="5">
        <f t="shared" si="14"/>
        <v>98400</v>
      </c>
    </row>
    <row r="46" spans="1:39" x14ac:dyDescent="0.35">
      <c r="A46" t="s">
        <v>204</v>
      </c>
      <c r="B46" t="s">
        <v>205</v>
      </c>
      <c r="C46" t="s">
        <v>119</v>
      </c>
      <c r="D46" s="5">
        <v>27350</v>
      </c>
      <c r="E46" s="5">
        <v>31250</v>
      </c>
      <c r="F46" s="5">
        <v>35150</v>
      </c>
      <c r="G46" s="5">
        <v>39050</v>
      </c>
      <c r="H46" s="5">
        <v>42200</v>
      </c>
      <c r="I46" s="5">
        <v>45300</v>
      </c>
      <c r="J46" s="5">
        <v>48450</v>
      </c>
      <c r="K46" s="5">
        <v>51550</v>
      </c>
      <c r="L46" s="5">
        <f t="shared" si="0"/>
        <v>54670</v>
      </c>
      <c r="M46" s="5">
        <f t="shared" si="1"/>
        <v>57794</v>
      </c>
      <c r="N46" s="5">
        <f t="shared" si="12"/>
        <v>60918</v>
      </c>
      <c r="O46" s="5">
        <f t="shared" si="12"/>
        <v>64042</v>
      </c>
      <c r="P46" s="5">
        <v>16450</v>
      </c>
      <c r="Q46" s="5">
        <v>20440</v>
      </c>
      <c r="R46" s="5">
        <v>25820</v>
      </c>
      <c r="S46" s="5">
        <v>31200</v>
      </c>
      <c r="T46" s="5">
        <v>36580</v>
      </c>
      <c r="U46" s="5">
        <v>41960</v>
      </c>
      <c r="V46" s="5">
        <v>47340</v>
      </c>
      <c r="W46" s="5">
        <v>51550</v>
      </c>
      <c r="X46" s="5">
        <f t="shared" si="3"/>
        <v>43680</v>
      </c>
      <c r="Y46" s="5">
        <f t="shared" si="4"/>
        <v>46176</v>
      </c>
      <c r="Z46" s="5">
        <f t="shared" si="13"/>
        <v>48672</v>
      </c>
      <c r="AA46" s="5">
        <f t="shared" si="13"/>
        <v>51168</v>
      </c>
      <c r="AB46" s="5">
        <v>43750</v>
      </c>
      <c r="AC46" s="5">
        <v>50000</v>
      </c>
      <c r="AD46" s="5">
        <v>56250</v>
      </c>
      <c r="AE46" s="5">
        <v>62500</v>
      </c>
      <c r="AF46" s="5">
        <v>67500</v>
      </c>
      <c r="AG46" s="5">
        <v>72500</v>
      </c>
      <c r="AH46" s="5">
        <v>77500</v>
      </c>
      <c r="AI46" s="5">
        <v>82500</v>
      </c>
      <c r="AJ46" s="5">
        <f t="shared" si="6"/>
        <v>87500</v>
      </c>
      <c r="AK46" s="5">
        <f t="shared" si="7"/>
        <v>92500</v>
      </c>
      <c r="AL46" s="5">
        <f t="shared" si="14"/>
        <v>97500</v>
      </c>
      <c r="AM46" s="5">
        <f t="shared" si="14"/>
        <v>102500</v>
      </c>
    </row>
    <row r="47" spans="1:39" x14ac:dyDescent="0.35">
      <c r="A47" t="s">
        <v>206</v>
      </c>
      <c r="B47" t="s">
        <v>207</v>
      </c>
      <c r="C47" t="s">
        <v>116</v>
      </c>
      <c r="D47" s="5">
        <v>31000</v>
      </c>
      <c r="E47" s="5">
        <v>35400</v>
      </c>
      <c r="F47" s="5">
        <v>39850</v>
      </c>
      <c r="G47" s="5">
        <v>44250</v>
      </c>
      <c r="H47" s="5">
        <v>47800</v>
      </c>
      <c r="I47" s="5">
        <v>51350</v>
      </c>
      <c r="J47" s="5">
        <v>54900</v>
      </c>
      <c r="K47" s="5">
        <v>58450</v>
      </c>
      <c r="L47" s="5">
        <f t="shared" si="0"/>
        <v>61949.999999999993</v>
      </c>
      <c r="M47" s="5">
        <f t="shared" si="1"/>
        <v>65490</v>
      </c>
      <c r="N47" s="5">
        <f t="shared" si="12"/>
        <v>69030</v>
      </c>
      <c r="O47" s="5">
        <f t="shared" si="12"/>
        <v>72570</v>
      </c>
      <c r="P47" s="5">
        <v>18600</v>
      </c>
      <c r="Q47" s="5">
        <v>21250</v>
      </c>
      <c r="R47" s="5">
        <v>25820</v>
      </c>
      <c r="S47" s="5">
        <v>31200</v>
      </c>
      <c r="T47" s="5">
        <v>36580</v>
      </c>
      <c r="U47" s="5">
        <v>41960</v>
      </c>
      <c r="V47" s="5">
        <v>47340</v>
      </c>
      <c r="W47" s="5">
        <v>52720</v>
      </c>
      <c r="X47" s="5">
        <f t="shared" si="3"/>
        <v>43680</v>
      </c>
      <c r="Y47" s="5">
        <f t="shared" si="4"/>
        <v>46176</v>
      </c>
      <c r="Z47" s="5">
        <f t="shared" si="13"/>
        <v>48672</v>
      </c>
      <c r="AA47" s="5">
        <f t="shared" si="13"/>
        <v>51168</v>
      </c>
      <c r="AB47" s="5">
        <v>49600</v>
      </c>
      <c r="AC47" s="5">
        <v>56650</v>
      </c>
      <c r="AD47" s="5">
        <v>63750</v>
      </c>
      <c r="AE47" s="5">
        <v>70800</v>
      </c>
      <c r="AF47" s="5">
        <v>76500</v>
      </c>
      <c r="AG47" s="5">
        <v>82150</v>
      </c>
      <c r="AH47" s="5">
        <v>87800</v>
      </c>
      <c r="AI47" s="5">
        <v>93500</v>
      </c>
      <c r="AJ47" s="5">
        <f t="shared" si="6"/>
        <v>99120</v>
      </c>
      <c r="AK47" s="5">
        <f t="shared" si="7"/>
        <v>104784</v>
      </c>
      <c r="AL47" s="5">
        <f t="shared" si="14"/>
        <v>110448</v>
      </c>
      <c r="AM47" s="5">
        <f t="shared" si="14"/>
        <v>116112</v>
      </c>
    </row>
    <row r="48" spans="1:39" x14ac:dyDescent="0.35">
      <c r="A48" t="s">
        <v>208</v>
      </c>
      <c r="B48" t="s">
        <v>209</v>
      </c>
      <c r="C48" t="s">
        <v>161</v>
      </c>
      <c r="D48" s="5">
        <v>27750</v>
      </c>
      <c r="E48" s="5">
        <v>31700</v>
      </c>
      <c r="F48" s="5">
        <v>35650</v>
      </c>
      <c r="G48" s="5">
        <v>39650</v>
      </c>
      <c r="H48" s="5">
        <v>42800</v>
      </c>
      <c r="I48" s="5">
        <v>46000</v>
      </c>
      <c r="J48" s="5">
        <v>49200</v>
      </c>
      <c r="K48" s="5">
        <v>52350</v>
      </c>
      <c r="L48" s="5">
        <f t="shared" si="0"/>
        <v>55510</v>
      </c>
      <c r="M48" s="5">
        <f t="shared" si="1"/>
        <v>58682</v>
      </c>
      <c r="N48" s="5">
        <f t="shared" si="12"/>
        <v>61854</v>
      </c>
      <c r="O48" s="5">
        <f t="shared" si="12"/>
        <v>65026</v>
      </c>
      <c r="P48" s="5">
        <v>16700</v>
      </c>
      <c r="Q48" s="5">
        <v>20440</v>
      </c>
      <c r="R48" s="5">
        <v>25820</v>
      </c>
      <c r="S48" s="5">
        <v>31200</v>
      </c>
      <c r="T48" s="5">
        <v>36580</v>
      </c>
      <c r="U48" s="5">
        <v>41960</v>
      </c>
      <c r="V48" s="5">
        <v>47340</v>
      </c>
      <c r="W48" s="5">
        <v>52350</v>
      </c>
      <c r="X48" s="5">
        <f t="shared" si="3"/>
        <v>43680</v>
      </c>
      <c r="Y48" s="5">
        <f t="shared" si="4"/>
        <v>46176</v>
      </c>
      <c r="Z48" s="5">
        <f t="shared" si="13"/>
        <v>48672</v>
      </c>
      <c r="AA48" s="5">
        <f t="shared" si="13"/>
        <v>51168</v>
      </c>
      <c r="AB48" s="5">
        <v>44400</v>
      </c>
      <c r="AC48" s="5">
        <v>50750</v>
      </c>
      <c r="AD48" s="5">
        <v>57050</v>
      </c>
      <c r="AE48" s="5">
        <v>63400</v>
      </c>
      <c r="AF48" s="5">
        <v>68500</v>
      </c>
      <c r="AG48" s="5">
        <v>73550</v>
      </c>
      <c r="AH48" s="5">
        <v>78650</v>
      </c>
      <c r="AI48" s="5">
        <v>83700</v>
      </c>
      <c r="AJ48" s="5">
        <f t="shared" si="6"/>
        <v>88760</v>
      </c>
      <c r="AK48" s="5">
        <f t="shared" si="7"/>
        <v>93832</v>
      </c>
      <c r="AL48" s="5">
        <f t="shared" si="14"/>
        <v>98904</v>
      </c>
      <c r="AM48" s="5">
        <f t="shared" si="14"/>
        <v>103976</v>
      </c>
    </row>
    <row r="49" spans="1:39" x14ac:dyDescent="0.35">
      <c r="A49" t="s">
        <v>210</v>
      </c>
      <c r="B49" t="s">
        <v>211</v>
      </c>
      <c r="C49" t="s">
        <v>196</v>
      </c>
      <c r="D49" s="5">
        <v>27750</v>
      </c>
      <c r="E49" s="5">
        <v>31700</v>
      </c>
      <c r="F49" s="5">
        <v>35650</v>
      </c>
      <c r="G49" s="5">
        <v>39650</v>
      </c>
      <c r="H49" s="5">
        <v>42800</v>
      </c>
      <c r="I49" s="5">
        <v>46000</v>
      </c>
      <c r="J49" s="5">
        <v>49200</v>
      </c>
      <c r="K49" s="5">
        <v>52350</v>
      </c>
      <c r="L49" s="5">
        <f t="shared" si="0"/>
        <v>55510</v>
      </c>
      <c r="M49" s="5">
        <f t="shared" si="1"/>
        <v>58682</v>
      </c>
      <c r="N49" s="5">
        <f t="shared" si="12"/>
        <v>61854</v>
      </c>
      <c r="O49" s="5">
        <f t="shared" si="12"/>
        <v>65026</v>
      </c>
      <c r="P49" s="5">
        <v>16700</v>
      </c>
      <c r="Q49" s="5">
        <v>20440</v>
      </c>
      <c r="R49" s="5">
        <v>25820</v>
      </c>
      <c r="S49" s="5">
        <v>31200</v>
      </c>
      <c r="T49" s="5">
        <v>36580</v>
      </c>
      <c r="U49" s="5">
        <v>41960</v>
      </c>
      <c r="V49" s="5">
        <v>47340</v>
      </c>
      <c r="W49" s="5">
        <v>52350</v>
      </c>
      <c r="X49" s="5">
        <f t="shared" si="3"/>
        <v>43680</v>
      </c>
      <c r="Y49" s="5">
        <f t="shared" si="4"/>
        <v>46176</v>
      </c>
      <c r="Z49" s="5">
        <f t="shared" si="13"/>
        <v>48672</v>
      </c>
      <c r="AA49" s="5">
        <f t="shared" si="13"/>
        <v>51168</v>
      </c>
      <c r="AB49" s="5">
        <v>44400</v>
      </c>
      <c r="AC49" s="5">
        <v>50750</v>
      </c>
      <c r="AD49" s="5">
        <v>57050</v>
      </c>
      <c r="AE49" s="5">
        <v>63400</v>
      </c>
      <c r="AF49" s="5">
        <v>68500</v>
      </c>
      <c r="AG49" s="5">
        <v>73550</v>
      </c>
      <c r="AH49" s="5">
        <v>78650</v>
      </c>
      <c r="AI49" s="5">
        <v>83700</v>
      </c>
      <c r="AJ49" s="5">
        <f t="shared" si="6"/>
        <v>88760</v>
      </c>
      <c r="AK49" s="5">
        <f t="shared" si="7"/>
        <v>93832</v>
      </c>
      <c r="AL49" s="5">
        <f t="shared" si="14"/>
        <v>98904</v>
      </c>
      <c r="AM49" s="5">
        <f t="shared" si="14"/>
        <v>103976</v>
      </c>
    </row>
    <row r="50" spans="1:39" x14ac:dyDescent="0.35">
      <c r="A50" t="s">
        <v>212</v>
      </c>
      <c r="B50" t="s">
        <v>213</v>
      </c>
      <c r="C50" t="s">
        <v>214</v>
      </c>
      <c r="D50" s="5">
        <v>31650</v>
      </c>
      <c r="E50" s="5">
        <v>36200</v>
      </c>
      <c r="F50" s="5">
        <v>40700</v>
      </c>
      <c r="G50" s="5">
        <v>45200</v>
      </c>
      <c r="H50" s="5">
        <v>48850</v>
      </c>
      <c r="I50" s="5">
        <v>52450</v>
      </c>
      <c r="J50" s="5">
        <v>56050</v>
      </c>
      <c r="K50" s="5">
        <v>59700</v>
      </c>
      <c r="L50" s="5">
        <f t="shared" si="0"/>
        <v>63279.999999999993</v>
      </c>
      <c r="M50" s="5">
        <f t="shared" si="1"/>
        <v>66896</v>
      </c>
      <c r="N50" s="5">
        <f t="shared" si="12"/>
        <v>70512</v>
      </c>
      <c r="O50" s="5">
        <f t="shared" si="12"/>
        <v>74128</v>
      </c>
      <c r="P50" s="5">
        <v>19000</v>
      </c>
      <c r="Q50" s="5">
        <v>21700</v>
      </c>
      <c r="R50" s="5">
        <v>25820</v>
      </c>
      <c r="S50" s="5">
        <v>31200</v>
      </c>
      <c r="T50" s="5">
        <v>36580</v>
      </c>
      <c r="U50" s="5">
        <v>41960</v>
      </c>
      <c r="V50" s="5">
        <v>47340</v>
      </c>
      <c r="W50" s="5">
        <v>52720</v>
      </c>
      <c r="X50" s="5">
        <f t="shared" si="3"/>
        <v>43680</v>
      </c>
      <c r="Y50" s="5">
        <f t="shared" si="4"/>
        <v>46176</v>
      </c>
      <c r="Z50" s="5">
        <f t="shared" si="13"/>
        <v>48672</v>
      </c>
      <c r="AA50" s="5">
        <f t="shared" si="13"/>
        <v>51168</v>
      </c>
      <c r="AB50" s="5">
        <v>50650</v>
      </c>
      <c r="AC50" s="5">
        <v>57850</v>
      </c>
      <c r="AD50" s="5">
        <v>65100</v>
      </c>
      <c r="AE50" s="5">
        <v>72300</v>
      </c>
      <c r="AF50" s="5">
        <v>78100</v>
      </c>
      <c r="AG50" s="5">
        <v>83900</v>
      </c>
      <c r="AH50" s="5">
        <v>89700</v>
      </c>
      <c r="AI50" s="5">
        <v>95450</v>
      </c>
      <c r="AJ50" s="5">
        <f t="shared" si="6"/>
        <v>101220</v>
      </c>
      <c r="AK50" s="5">
        <f t="shared" si="7"/>
        <v>107004</v>
      </c>
      <c r="AL50" s="5">
        <f t="shared" si="14"/>
        <v>112788</v>
      </c>
      <c r="AM50" s="5">
        <f t="shared" si="14"/>
        <v>118572</v>
      </c>
    </row>
    <row r="51" spans="1:39" x14ac:dyDescent="0.35">
      <c r="A51" t="s">
        <v>215</v>
      </c>
      <c r="B51" t="s">
        <v>216</v>
      </c>
      <c r="C51" t="s">
        <v>134</v>
      </c>
      <c r="D51" s="5">
        <v>26400</v>
      </c>
      <c r="E51" s="5">
        <v>30150</v>
      </c>
      <c r="F51" s="5">
        <v>33900</v>
      </c>
      <c r="G51" s="5">
        <v>37650</v>
      </c>
      <c r="H51" s="5">
        <v>40700</v>
      </c>
      <c r="I51" s="5">
        <v>43700</v>
      </c>
      <c r="J51" s="5">
        <v>46700</v>
      </c>
      <c r="K51" s="5">
        <v>49700</v>
      </c>
      <c r="L51" s="5">
        <f t="shared" si="0"/>
        <v>52710</v>
      </c>
      <c r="M51" s="5">
        <f t="shared" si="1"/>
        <v>55722</v>
      </c>
      <c r="N51" s="5">
        <f t="shared" ref="N51:O66" si="15">M51+(M51-L51)</f>
        <v>58734</v>
      </c>
      <c r="O51" s="5">
        <f t="shared" si="15"/>
        <v>61746</v>
      </c>
      <c r="P51" s="5">
        <v>15850</v>
      </c>
      <c r="Q51" s="5">
        <v>20440</v>
      </c>
      <c r="R51" s="5">
        <v>25820</v>
      </c>
      <c r="S51" s="5">
        <v>31200</v>
      </c>
      <c r="T51" s="5">
        <v>36580</v>
      </c>
      <c r="U51" s="5">
        <v>41960</v>
      </c>
      <c r="V51" s="5">
        <v>46700</v>
      </c>
      <c r="W51" s="5">
        <v>49700</v>
      </c>
      <c r="X51" s="5">
        <f t="shared" si="3"/>
        <v>43680</v>
      </c>
      <c r="Y51" s="5">
        <f t="shared" si="4"/>
        <v>46176</v>
      </c>
      <c r="Z51" s="5">
        <f t="shared" ref="Z51:AA66" si="16">Y51+(Y51-X51)</f>
        <v>48672</v>
      </c>
      <c r="AA51" s="5">
        <f t="shared" si="16"/>
        <v>51168</v>
      </c>
      <c r="AB51" s="5">
        <v>42200</v>
      </c>
      <c r="AC51" s="5">
        <v>48200</v>
      </c>
      <c r="AD51" s="5">
        <v>54250</v>
      </c>
      <c r="AE51" s="5">
        <v>60250</v>
      </c>
      <c r="AF51" s="5">
        <v>65100</v>
      </c>
      <c r="AG51" s="5">
        <v>69900</v>
      </c>
      <c r="AH51" s="5">
        <v>74750</v>
      </c>
      <c r="AI51" s="5">
        <v>79550</v>
      </c>
      <c r="AJ51" s="5">
        <f t="shared" si="6"/>
        <v>84350</v>
      </c>
      <c r="AK51" s="5">
        <f t="shared" si="7"/>
        <v>89170</v>
      </c>
      <c r="AL51" s="5">
        <f t="shared" ref="AL51:AM66" si="17">AK51+(AK51-AJ51)</f>
        <v>93990</v>
      </c>
      <c r="AM51" s="5">
        <f t="shared" si="17"/>
        <v>98810</v>
      </c>
    </row>
    <row r="52" spans="1:39" x14ac:dyDescent="0.35">
      <c r="A52" t="s">
        <v>217</v>
      </c>
      <c r="B52" t="s">
        <v>218</v>
      </c>
      <c r="C52" t="s">
        <v>110</v>
      </c>
      <c r="D52" s="5">
        <v>26250</v>
      </c>
      <c r="E52" s="5">
        <v>30000</v>
      </c>
      <c r="F52" s="5">
        <v>33750</v>
      </c>
      <c r="G52" s="5">
        <v>37500</v>
      </c>
      <c r="H52" s="5">
        <v>40500</v>
      </c>
      <c r="I52" s="5">
        <v>43500</v>
      </c>
      <c r="J52" s="5">
        <v>46500</v>
      </c>
      <c r="K52" s="5">
        <v>49500</v>
      </c>
      <c r="L52" s="5">
        <f t="shared" si="0"/>
        <v>52500</v>
      </c>
      <c r="M52" s="5">
        <f t="shared" si="1"/>
        <v>55500</v>
      </c>
      <c r="N52" s="5">
        <f t="shared" si="15"/>
        <v>58500</v>
      </c>
      <c r="O52" s="5">
        <f t="shared" si="15"/>
        <v>61500</v>
      </c>
      <c r="P52" s="5">
        <v>15750</v>
      </c>
      <c r="Q52" s="5">
        <v>20440</v>
      </c>
      <c r="R52" s="5">
        <v>25820</v>
      </c>
      <c r="S52" s="5">
        <v>31200</v>
      </c>
      <c r="T52" s="5">
        <v>36580</v>
      </c>
      <c r="U52" s="5">
        <v>41960</v>
      </c>
      <c r="V52" s="5">
        <v>46500</v>
      </c>
      <c r="W52" s="5">
        <v>49500</v>
      </c>
      <c r="X52" s="5">
        <f t="shared" si="3"/>
        <v>43680</v>
      </c>
      <c r="Y52" s="5">
        <f t="shared" si="4"/>
        <v>46176</v>
      </c>
      <c r="Z52" s="5">
        <f t="shared" si="16"/>
        <v>48672</v>
      </c>
      <c r="AA52" s="5">
        <f t="shared" si="16"/>
        <v>51168</v>
      </c>
      <c r="AB52" s="5">
        <v>42000</v>
      </c>
      <c r="AC52" s="5">
        <v>48000</v>
      </c>
      <c r="AD52" s="5">
        <v>54000</v>
      </c>
      <c r="AE52" s="5">
        <v>60000</v>
      </c>
      <c r="AF52" s="5">
        <v>64800</v>
      </c>
      <c r="AG52" s="5">
        <v>69600</v>
      </c>
      <c r="AH52" s="5">
        <v>74400</v>
      </c>
      <c r="AI52" s="5">
        <v>79200</v>
      </c>
      <c r="AJ52" s="5">
        <f t="shared" si="6"/>
        <v>84000</v>
      </c>
      <c r="AK52" s="5">
        <f t="shared" si="7"/>
        <v>88800</v>
      </c>
      <c r="AL52" s="5">
        <f t="shared" si="17"/>
        <v>93600</v>
      </c>
      <c r="AM52" s="5">
        <f t="shared" si="17"/>
        <v>98400</v>
      </c>
    </row>
    <row r="53" spans="1:39" x14ac:dyDescent="0.35">
      <c r="A53" t="s">
        <v>219</v>
      </c>
      <c r="B53" t="s">
        <v>220</v>
      </c>
      <c r="C53" t="s">
        <v>101</v>
      </c>
      <c r="D53" s="5">
        <v>30950</v>
      </c>
      <c r="E53" s="5">
        <v>35350</v>
      </c>
      <c r="F53" s="5">
        <v>39750</v>
      </c>
      <c r="G53" s="5">
        <v>44150</v>
      </c>
      <c r="H53" s="5">
        <v>47700</v>
      </c>
      <c r="I53" s="5">
        <v>51250</v>
      </c>
      <c r="J53" s="5">
        <v>54750</v>
      </c>
      <c r="K53" s="5">
        <v>58300</v>
      </c>
      <c r="L53" s="5">
        <f t="shared" si="0"/>
        <v>61809.999999999993</v>
      </c>
      <c r="M53" s="5">
        <f t="shared" si="1"/>
        <v>65342</v>
      </c>
      <c r="N53" s="5">
        <f t="shared" si="15"/>
        <v>68874</v>
      </c>
      <c r="O53" s="5">
        <f t="shared" si="15"/>
        <v>72406</v>
      </c>
      <c r="P53" s="5">
        <v>18550</v>
      </c>
      <c r="Q53" s="5">
        <v>21200</v>
      </c>
      <c r="R53" s="5">
        <v>25820</v>
      </c>
      <c r="S53" s="5">
        <v>31200</v>
      </c>
      <c r="T53" s="5">
        <v>36580</v>
      </c>
      <c r="U53" s="5">
        <v>41960</v>
      </c>
      <c r="V53" s="5">
        <v>47340</v>
      </c>
      <c r="W53" s="5">
        <v>52720</v>
      </c>
      <c r="X53" s="5">
        <f t="shared" si="3"/>
        <v>43680</v>
      </c>
      <c r="Y53" s="5">
        <f t="shared" si="4"/>
        <v>46176</v>
      </c>
      <c r="Z53" s="5">
        <f t="shared" si="16"/>
        <v>48672</v>
      </c>
      <c r="AA53" s="5">
        <f t="shared" si="16"/>
        <v>51168</v>
      </c>
      <c r="AB53" s="5">
        <v>49500</v>
      </c>
      <c r="AC53" s="5">
        <v>56550</v>
      </c>
      <c r="AD53" s="5">
        <v>63600</v>
      </c>
      <c r="AE53" s="5">
        <v>70650</v>
      </c>
      <c r="AF53" s="5">
        <v>76350</v>
      </c>
      <c r="AG53" s="5">
        <v>82000</v>
      </c>
      <c r="AH53" s="5">
        <v>87650</v>
      </c>
      <c r="AI53" s="5">
        <v>93300</v>
      </c>
      <c r="AJ53" s="5">
        <f t="shared" si="6"/>
        <v>98910</v>
      </c>
      <c r="AK53" s="5">
        <f t="shared" si="7"/>
        <v>104562</v>
      </c>
      <c r="AL53" s="5">
        <f t="shared" si="17"/>
        <v>110214</v>
      </c>
      <c r="AM53" s="5">
        <f t="shared" si="17"/>
        <v>115866</v>
      </c>
    </row>
    <row r="54" spans="1:39" x14ac:dyDescent="0.35">
      <c r="A54" t="s">
        <v>221</v>
      </c>
      <c r="B54" t="s">
        <v>222</v>
      </c>
      <c r="C54" t="s">
        <v>196</v>
      </c>
      <c r="D54" s="5">
        <v>26250</v>
      </c>
      <c r="E54" s="5">
        <v>30000</v>
      </c>
      <c r="F54" s="5">
        <v>33750</v>
      </c>
      <c r="G54" s="5">
        <v>37500</v>
      </c>
      <c r="H54" s="5">
        <v>40500</v>
      </c>
      <c r="I54" s="5">
        <v>43500</v>
      </c>
      <c r="J54" s="5">
        <v>46500</v>
      </c>
      <c r="K54" s="5">
        <v>49500</v>
      </c>
      <c r="L54" s="5">
        <f t="shared" si="0"/>
        <v>52500</v>
      </c>
      <c r="M54" s="5">
        <f t="shared" si="1"/>
        <v>55500</v>
      </c>
      <c r="N54" s="5">
        <f t="shared" si="15"/>
        <v>58500</v>
      </c>
      <c r="O54" s="5">
        <f t="shared" si="15"/>
        <v>61500</v>
      </c>
      <c r="P54" s="5">
        <v>15750</v>
      </c>
      <c r="Q54" s="5">
        <v>20440</v>
      </c>
      <c r="R54" s="5">
        <v>25820</v>
      </c>
      <c r="S54" s="5">
        <v>31200</v>
      </c>
      <c r="T54" s="5">
        <v>36580</v>
      </c>
      <c r="U54" s="5">
        <v>41960</v>
      </c>
      <c r="V54" s="5">
        <v>46500</v>
      </c>
      <c r="W54" s="5">
        <v>49500</v>
      </c>
      <c r="X54" s="5">
        <f t="shared" si="3"/>
        <v>43680</v>
      </c>
      <c r="Y54" s="5">
        <f t="shared" si="4"/>
        <v>46176</v>
      </c>
      <c r="Z54" s="5">
        <f t="shared" si="16"/>
        <v>48672</v>
      </c>
      <c r="AA54" s="5">
        <f t="shared" si="16"/>
        <v>51168</v>
      </c>
      <c r="AB54" s="5">
        <v>42000</v>
      </c>
      <c r="AC54" s="5">
        <v>48000</v>
      </c>
      <c r="AD54" s="5">
        <v>54000</v>
      </c>
      <c r="AE54" s="5">
        <v>60000</v>
      </c>
      <c r="AF54" s="5">
        <v>64800</v>
      </c>
      <c r="AG54" s="5">
        <v>69600</v>
      </c>
      <c r="AH54" s="5">
        <v>74400</v>
      </c>
      <c r="AI54" s="5">
        <v>79200</v>
      </c>
      <c r="AJ54" s="5">
        <f t="shared" si="6"/>
        <v>84000</v>
      </c>
      <c r="AK54" s="5">
        <f t="shared" si="7"/>
        <v>88800</v>
      </c>
      <c r="AL54" s="5">
        <f t="shared" si="17"/>
        <v>93600</v>
      </c>
      <c r="AM54" s="5">
        <f t="shared" si="17"/>
        <v>98400</v>
      </c>
    </row>
    <row r="55" spans="1:39" x14ac:dyDescent="0.35">
      <c r="A55" t="s">
        <v>223</v>
      </c>
      <c r="B55" t="s">
        <v>224</v>
      </c>
      <c r="C55" t="s">
        <v>122</v>
      </c>
      <c r="D55" s="5">
        <v>30000</v>
      </c>
      <c r="E55" s="5">
        <v>34300</v>
      </c>
      <c r="F55" s="5">
        <v>38600</v>
      </c>
      <c r="G55" s="5">
        <v>42850</v>
      </c>
      <c r="H55" s="5">
        <v>46300</v>
      </c>
      <c r="I55" s="5">
        <v>49750</v>
      </c>
      <c r="J55" s="5">
        <v>53150</v>
      </c>
      <c r="K55" s="5">
        <v>56600</v>
      </c>
      <c r="L55" s="5">
        <f t="shared" si="0"/>
        <v>59989.999999999993</v>
      </c>
      <c r="M55" s="5">
        <f t="shared" si="1"/>
        <v>63418</v>
      </c>
      <c r="N55" s="5">
        <f t="shared" si="15"/>
        <v>66846</v>
      </c>
      <c r="O55" s="5">
        <f t="shared" si="15"/>
        <v>70274</v>
      </c>
      <c r="P55" s="5">
        <v>18000</v>
      </c>
      <c r="Q55" s="5">
        <v>20600</v>
      </c>
      <c r="R55" s="5">
        <v>25820</v>
      </c>
      <c r="S55" s="5">
        <v>31200</v>
      </c>
      <c r="T55" s="5">
        <v>36580</v>
      </c>
      <c r="U55" s="5">
        <v>41960</v>
      </c>
      <c r="V55" s="5">
        <v>47340</v>
      </c>
      <c r="W55" s="5">
        <v>52720</v>
      </c>
      <c r="X55" s="5">
        <f t="shared" si="3"/>
        <v>43680</v>
      </c>
      <c r="Y55" s="5">
        <f t="shared" si="4"/>
        <v>46176</v>
      </c>
      <c r="Z55" s="5">
        <f t="shared" si="16"/>
        <v>48672</v>
      </c>
      <c r="AA55" s="5">
        <f t="shared" si="16"/>
        <v>51168</v>
      </c>
      <c r="AB55" s="5">
        <v>48000</v>
      </c>
      <c r="AC55" s="5">
        <v>54850</v>
      </c>
      <c r="AD55" s="5">
        <v>61700</v>
      </c>
      <c r="AE55" s="5">
        <v>68550</v>
      </c>
      <c r="AF55" s="5">
        <v>74050</v>
      </c>
      <c r="AG55" s="5">
        <v>79550</v>
      </c>
      <c r="AH55" s="5">
        <v>85050</v>
      </c>
      <c r="AI55" s="5">
        <v>90500</v>
      </c>
      <c r="AJ55" s="5">
        <f t="shared" si="6"/>
        <v>95970</v>
      </c>
      <c r="AK55" s="5">
        <f t="shared" si="7"/>
        <v>101454</v>
      </c>
      <c r="AL55" s="5">
        <f t="shared" si="17"/>
        <v>106938</v>
      </c>
      <c r="AM55" s="5">
        <f t="shared" si="17"/>
        <v>112422</v>
      </c>
    </row>
    <row r="56" spans="1:39" x14ac:dyDescent="0.35">
      <c r="A56" t="s">
        <v>225</v>
      </c>
      <c r="B56" t="s">
        <v>226</v>
      </c>
      <c r="C56" t="s">
        <v>154</v>
      </c>
      <c r="D56" s="5">
        <v>26250</v>
      </c>
      <c r="E56" s="5">
        <v>30000</v>
      </c>
      <c r="F56" s="5">
        <v>33750</v>
      </c>
      <c r="G56" s="5">
        <v>37500</v>
      </c>
      <c r="H56" s="5">
        <v>40500</v>
      </c>
      <c r="I56" s="5">
        <v>43500</v>
      </c>
      <c r="J56" s="5">
        <v>46500</v>
      </c>
      <c r="K56" s="5">
        <v>49500</v>
      </c>
      <c r="L56" s="5">
        <f t="shared" si="0"/>
        <v>52500</v>
      </c>
      <c r="M56" s="5">
        <f t="shared" si="1"/>
        <v>55500</v>
      </c>
      <c r="N56" s="5">
        <f t="shared" si="15"/>
        <v>58500</v>
      </c>
      <c r="O56" s="5">
        <f t="shared" si="15"/>
        <v>61500</v>
      </c>
      <c r="P56" s="5">
        <v>15750</v>
      </c>
      <c r="Q56" s="5">
        <v>20440</v>
      </c>
      <c r="R56" s="5">
        <v>25820</v>
      </c>
      <c r="S56" s="5">
        <v>31200</v>
      </c>
      <c r="T56" s="5">
        <v>36580</v>
      </c>
      <c r="U56" s="5">
        <v>41960</v>
      </c>
      <c r="V56" s="5">
        <v>46500</v>
      </c>
      <c r="W56" s="5">
        <v>49500</v>
      </c>
      <c r="X56" s="5">
        <f t="shared" si="3"/>
        <v>43680</v>
      </c>
      <c r="Y56" s="5">
        <f t="shared" si="4"/>
        <v>46176</v>
      </c>
      <c r="Z56" s="5">
        <f t="shared" si="16"/>
        <v>48672</v>
      </c>
      <c r="AA56" s="5">
        <f t="shared" si="16"/>
        <v>51168</v>
      </c>
      <c r="AB56" s="5">
        <v>42000</v>
      </c>
      <c r="AC56" s="5">
        <v>48000</v>
      </c>
      <c r="AD56" s="5">
        <v>54000</v>
      </c>
      <c r="AE56" s="5">
        <v>60000</v>
      </c>
      <c r="AF56" s="5">
        <v>64800</v>
      </c>
      <c r="AG56" s="5">
        <v>69600</v>
      </c>
      <c r="AH56" s="5">
        <v>74400</v>
      </c>
      <c r="AI56" s="5">
        <v>79200</v>
      </c>
      <c r="AJ56" s="5">
        <f t="shared" si="6"/>
        <v>84000</v>
      </c>
      <c r="AK56" s="5">
        <f t="shared" si="7"/>
        <v>88800</v>
      </c>
      <c r="AL56" s="5">
        <f t="shared" si="17"/>
        <v>93600</v>
      </c>
      <c r="AM56" s="5">
        <f t="shared" si="17"/>
        <v>98400</v>
      </c>
    </row>
    <row r="57" spans="1:39" x14ac:dyDescent="0.35">
      <c r="A57" t="s">
        <v>227</v>
      </c>
      <c r="B57" t="s">
        <v>228</v>
      </c>
      <c r="C57" t="s">
        <v>113</v>
      </c>
      <c r="D57" s="5">
        <v>28150</v>
      </c>
      <c r="E57" s="5">
        <v>32150</v>
      </c>
      <c r="F57" s="5">
        <v>36150</v>
      </c>
      <c r="G57" s="5">
        <v>40200</v>
      </c>
      <c r="H57" s="5">
        <v>43450</v>
      </c>
      <c r="I57" s="5">
        <v>46600</v>
      </c>
      <c r="J57" s="5">
        <v>49850</v>
      </c>
      <c r="K57" s="5">
        <v>53050</v>
      </c>
      <c r="L57" s="5">
        <f t="shared" si="0"/>
        <v>56280</v>
      </c>
      <c r="M57" s="5">
        <f t="shared" si="1"/>
        <v>59496</v>
      </c>
      <c r="N57" s="5">
        <f t="shared" si="15"/>
        <v>62712</v>
      </c>
      <c r="O57" s="5">
        <f t="shared" si="15"/>
        <v>65928</v>
      </c>
      <c r="P57" s="5">
        <v>16900</v>
      </c>
      <c r="Q57" s="5">
        <v>20440</v>
      </c>
      <c r="R57" s="5">
        <v>25820</v>
      </c>
      <c r="S57" s="5">
        <v>31200</v>
      </c>
      <c r="T57" s="5">
        <v>36580</v>
      </c>
      <c r="U57" s="5">
        <v>41960</v>
      </c>
      <c r="V57" s="5">
        <v>47340</v>
      </c>
      <c r="W57" s="5">
        <v>52720</v>
      </c>
      <c r="X57" s="5">
        <f t="shared" si="3"/>
        <v>43680</v>
      </c>
      <c r="Y57" s="5">
        <f t="shared" si="4"/>
        <v>46176</v>
      </c>
      <c r="Z57" s="5">
        <f t="shared" si="16"/>
        <v>48672</v>
      </c>
      <c r="AA57" s="5">
        <f t="shared" si="16"/>
        <v>51168</v>
      </c>
      <c r="AB57" s="5">
        <v>45000</v>
      </c>
      <c r="AC57" s="5">
        <v>51450</v>
      </c>
      <c r="AD57" s="5">
        <v>57900</v>
      </c>
      <c r="AE57" s="5">
        <v>64300</v>
      </c>
      <c r="AF57" s="5">
        <v>69450</v>
      </c>
      <c r="AG57" s="5">
        <v>74600</v>
      </c>
      <c r="AH57" s="5">
        <v>79750</v>
      </c>
      <c r="AI57" s="5">
        <v>84900</v>
      </c>
      <c r="AJ57" s="5">
        <f t="shared" si="6"/>
        <v>90020</v>
      </c>
      <c r="AK57" s="5">
        <f t="shared" si="7"/>
        <v>95164</v>
      </c>
      <c r="AL57" s="5">
        <f t="shared" si="17"/>
        <v>100308</v>
      </c>
      <c r="AM57" s="5">
        <f t="shared" si="17"/>
        <v>105452</v>
      </c>
    </row>
    <row r="58" spans="1:39" x14ac:dyDescent="0.35">
      <c r="A58" t="s">
        <v>229</v>
      </c>
      <c r="B58" t="s">
        <v>230</v>
      </c>
      <c r="C58" t="s">
        <v>201</v>
      </c>
      <c r="D58" s="5">
        <v>38650</v>
      </c>
      <c r="E58" s="5">
        <v>44150</v>
      </c>
      <c r="F58" s="5">
        <v>49650</v>
      </c>
      <c r="G58" s="5">
        <v>55150</v>
      </c>
      <c r="H58" s="5">
        <v>59600</v>
      </c>
      <c r="I58" s="5">
        <v>64000</v>
      </c>
      <c r="J58" s="5">
        <v>68400</v>
      </c>
      <c r="K58" s="5">
        <v>72800</v>
      </c>
      <c r="L58" s="5">
        <f t="shared" si="0"/>
        <v>77210</v>
      </c>
      <c r="M58" s="5">
        <f t="shared" si="1"/>
        <v>81622</v>
      </c>
      <c r="N58" s="5">
        <f t="shared" si="15"/>
        <v>86034</v>
      </c>
      <c r="O58" s="5">
        <f t="shared" si="15"/>
        <v>90446</v>
      </c>
      <c r="P58" s="5">
        <v>23200</v>
      </c>
      <c r="Q58" s="5">
        <v>26500</v>
      </c>
      <c r="R58" s="5">
        <v>29800</v>
      </c>
      <c r="S58" s="5">
        <v>33100</v>
      </c>
      <c r="T58" s="5">
        <v>36580</v>
      </c>
      <c r="U58" s="5">
        <v>41960</v>
      </c>
      <c r="V58" s="5">
        <v>47340</v>
      </c>
      <c r="W58" s="5">
        <v>52720</v>
      </c>
      <c r="X58" s="5">
        <f t="shared" si="3"/>
        <v>46340</v>
      </c>
      <c r="Y58" s="5">
        <f t="shared" si="4"/>
        <v>48988</v>
      </c>
      <c r="Z58" s="5">
        <f t="shared" si="16"/>
        <v>51636</v>
      </c>
      <c r="AA58" s="5">
        <f t="shared" si="16"/>
        <v>54284</v>
      </c>
      <c r="AB58" s="5">
        <v>61800</v>
      </c>
      <c r="AC58" s="5">
        <v>70600</v>
      </c>
      <c r="AD58" s="5">
        <v>79450</v>
      </c>
      <c r="AE58" s="5">
        <v>88250</v>
      </c>
      <c r="AF58" s="5">
        <v>95350</v>
      </c>
      <c r="AG58" s="5">
        <v>102400</v>
      </c>
      <c r="AH58" s="5">
        <v>109450</v>
      </c>
      <c r="AI58" s="5">
        <v>116500</v>
      </c>
      <c r="AJ58" s="5">
        <f t="shared" si="6"/>
        <v>123549.99999999999</v>
      </c>
      <c r="AK58" s="5">
        <f t="shared" si="7"/>
        <v>130610</v>
      </c>
      <c r="AL58" s="5">
        <f t="shared" si="17"/>
        <v>137670</v>
      </c>
      <c r="AM58" s="5">
        <f t="shared" si="17"/>
        <v>144730</v>
      </c>
    </row>
    <row r="59" spans="1:39" x14ac:dyDescent="0.35">
      <c r="A59" t="s">
        <v>231</v>
      </c>
      <c r="B59" t="s">
        <v>232</v>
      </c>
      <c r="C59" t="s">
        <v>101</v>
      </c>
      <c r="D59" s="5">
        <v>26250</v>
      </c>
      <c r="E59" s="5">
        <v>30000</v>
      </c>
      <c r="F59" s="5">
        <v>33750</v>
      </c>
      <c r="G59" s="5">
        <v>37500</v>
      </c>
      <c r="H59" s="5">
        <v>40500</v>
      </c>
      <c r="I59" s="5">
        <v>43500</v>
      </c>
      <c r="J59" s="5">
        <v>46500</v>
      </c>
      <c r="K59" s="5">
        <v>49500</v>
      </c>
      <c r="L59" s="5">
        <f t="shared" si="0"/>
        <v>52500</v>
      </c>
      <c r="M59" s="5">
        <f t="shared" si="1"/>
        <v>55500</v>
      </c>
      <c r="N59" s="5">
        <f t="shared" si="15"/>
        <v>58500</v>
      </c>
      <c r="O59" s="5">
        <f t="shared" si="15"/>
        <v>61500</v>
      </c>
      <c r="P59" s="5">
        <v>15750</v>
      </c>
      <c r="Q59" s="5">
        <v>20440</v>
      </c>
      <c r="R59" s="5">
        <v>25820</v>
      </c>
      <c r="S59" s="5">
        <v>31200</v>
      </c>
      <c r="T59" s="5">
        <v>36580</v>
      </c>
      <c r="U59" s="5">
        <v>41960</v>
      </c>
      <c r="V59" s="5">
        <v>46500</v>
      </c>
      <c r="W59" s="5">
        <v>49500</v>
      </c>
      <c r="X59" s="5">
        <f t="shared" si="3"/>
        <v>43680</v>
      </c>
      <c r="Y59" s="5">
        <f t="shared" si="4"/>
        <v>46176</v>
      </c>
      <c r="Z59" s="5">
        <f t="shared" si="16"/>
        <v>48672</v>
      </c>
      <c r="AA59" s="5">
        <f t="shared" si="16"/>
        <v>51168</v>
      </c>
      <c r="AB59" s="5">
        <v>42000</v>
      </c>
      <c r="AC59" s="5">
        <v>48000</v>
      </c>
      <c r="AD59" s="5">
        <v>54000</v>
      </c>
      <c r="AE59" s="5">
        <v>60000</v>
      </c>
      <c r="AF59" s="5">
        <v>64800</v>
      </c>
      <c r="AG59" s="5">
        <v>69600</v>
      </c>
      <c r="AH59" s="5">
        <v>74400</v>
      </c>
      <c r="AI59" s="5">
        <v>79200</v>
      </c>
      <c r="AJ59" s="5">
        <f t="shared" si="6"/>
        <v>84000</v>
      </c>
      <c r="AK59" s="5">
        <f t="shared" si="7"/>
        <v>88800</v>
      </c>
      <c r="AL59" s="5">
        <f t="shared" si="17"/>
        <v>93600</v>
      </c>
      <c r="AM59" s="5">
        <f t="shared" si="17"/>
        <v>98400</v>
      </c>
    </row>
    <row r="60" spans="1:39" x14ac:dyDescent="0.35">
      <c r="A60" t="s">
        <v>233</v>
      </c>
      <c r="B60" t="s">
        <v>234</v>
      </c>
      <c r="C60" t="s">
        <v>113</v>
      </c>
      <c r="D60" s="5">
        <v>26250</v>
      </c>
      <c r="E60" s="5">
        <v>30000</v>
      </c>
      <c r="F60" s="5">
        <v>33750</v>
      </c>
      <c r="G60" s="5">
        <v>37500</v>
      </c>
      <c r="H60" s="5">
        <v>40500</v>
      </c>
      <c r="I60" s="5">
        <v>43500</v>
      </c>
      <c r="J60" s="5">
        <v>46500</v>
      </c>
      <c r="K60" s="5">
        <v>49500</v>
      </c>
      <c r="L60" s="5">
        <f t="shared" si="0"/>
        <v>52500</v>
      </c>
      <c r="M60" s="5">
        <f t="shared" si="1"/>
        <v>55500</v>
      </c>
      <c r="N60" s="5">
        <f t="shared" si="15"/>
        <v>58500</v>
      </c>
      <c r="O60" s="5">
        <f t="shared" si="15"/>
        <v>61500</v>
      </c>
      <c r="P60" s="5">
        <v>15750</v>
      </c>
      <c r="Q60" s="5">
        <v>20440</v>
      </c>
      <c r="R60" s="5">
        <v>25820</v>
      </c>
      <c r="S60" s="5">
        <v>31200</v>
      </c>
      <c r="T60" s="5">
        <v>36580</v>
      </c>
      <c r="U60" s="5">
        <v>41960</v>
      </c>
      <c r="V60" s="5">
        <v>46500</v>
      </c>
      <c r="W60" s="5">
        <v>49500</v>
      </c>
      <c r="X60" s="5">
        <f t="shared" si="3"/>
        <v>43680</v>
      </c>
      <c r="Y60" s="5">
        <f t="shared" si="4"/>
        <v>46176</v>
      </c>
      <c r="Z60" s="5">
        <f t="shared" si="16"/>
        <v>48672</v>
      </c>
      <c r="AA60" s="5">
        <f t="shared" si="16"/>
        <v>51168</v>
      </c>
      <c r="AB60" s="5">
        <v>42000</v>
      </c>
      <c r="AC60" s="5">
        <v>48000</v>
      </c>
      <c r="AD60" s="5">
        <v>54000</v>
      </c>
      <c r="AE60" s="5">
        <v>60000</v>
      </c>
      <c r="AF60" s="5">
        <v>64800</v>
      </c>
      <c r="AG60" s="5">
        <v>69600</v>
      </c>
      <c r="AH60" s="5">
        <v>74400</v>
      </c>
      <c r="AI60" s="5">
        <v>79200</v>
      </c>
      <c r="AJ60" s="5">
        <f t="shared" si="6"/>
        <v>84000</v>
      </c>
      <c r="AK60" s="5">
        <f t="shared" si="7"/>
        <v>88800</v>
      </c>
      <c r="AL60" s="5">
        <f t="shared" si="17"/>
        <v>93600</v>
      </c>
      <c r="AM60" s="5">
        <f t="shared" si="17"/>
        <v>98400</v>
      </c>
    </row>
    <row r="61" spans="1:39" x14ac:dyDescent="0.35">
      <c r="A61" t="s">
        <v>235</v>
      </c>
      <c r="B61" t="s">
        <v>236</v>
      </c>
      <c r="C61" t="s">
        <v>237</v>
      </c>
      <c r="D61" s="5">
        <v>27750</v>
      </c>
      <c r="E61" s="5">
        <v>31700</v>
      </c>
      <c r="F61" s="5">
        <v>35650</v>
      </c>
      <c r="G61" s="5">
        <v>39650</v>
      </c>
      <c r="H61" s="5">
        <v>42800</v>
      </c>
      <c r="I61" s="5">
        <v>46000</v>
      </c>
      <c r="J61" s="5">
        <v>49200</v>
      </c>
      <c r="K61" s="5">
        <v>52350</v>
      </c>
      <c r="L61" s="5">
        <f t="shared" si="0"/>
        <v>55510</v>
      </c>
      <c r="M61" s="5">
        <f t="shared" si="1"/>
        <v>58682</v>
      </c>
      <c r="N61" s="5">
        <f t="shared" si="15"/>
        <v>61854</v>
      </c>
      <c r="O61" s="5">
        <f t="shared" si="15"/>
        <v>65026</v>
      </c>
      <c r="P61" s="5">
        <v>16700</v>
      </c>
      <c r="Q61" s="5">
        <v>20440</v>
      </c>
      <c r="R61" s="5">
        <v>25820</v>
      </c>
      <c r="S61" s="5">
        <v>31200</v>
      </c>
      <c r="T61" s="5">
        <v>36580</v>
      </c>
      <c r="U61" s="5">
        <v>41960</v>
      </c>
      <c r="V61" s="5">
        <v>47340</v>
      </c>
      <c r="W61" s="5">
        <v>52350</v>
      </c>
      <c r="X61" s="5">
        <f t="shared" si="3"/>
        <v>43680</v>
      </c>
      <c r="Y61" s="5">
        <f t="shared" si="4"/>
        <v>46176</v>
      </c>
      <c r="Z61" s="5">
        <f t="shared" si="16"/>
        <v>48672</v>
      </c>
      <c r="AA61" s="5">
        <f t="shared" si="16"/>
        <v>51168</v>
      </c>
      <c r="AB61" s="5">
        <v>44400</v>
      </c>
      <c r="AC61" s="5">
        <v>50750</v>
      </c>
      <c r="AD61" s="5">
        <v>57050</v>
      </c>
      <c r="AE61" s="5">
        <v>63400</v>
      </c>
      <c r="AF61" s="5">
        <v>68500</v>
      </c>
      <c r="AG61" s="5">
        <v>73550</v>
      </c>
      <c r="AH61" s="5">
        <v>78650</v>
      </c>
      <c r="AI61" s="5">
        <v>83700</v>
      </c>
      <c r="AJ61" s="5">
        <f t="shared" si="6"/>
        <v>88760</v>
      </c>
      <c r="AK61" s="5">
        <f t="shared" si="7"/>
        <v>93832</v>
      </c>
      <c r="AL61" s="5">
        <f t="shared" si="17"/>
        <v>98904</v>
      </c>
      <c r="AM61" s="5">
        <f t="shared" si="17"/>
        <v>103976</v>
      </c>
    </row>
    <row r="62" spans="1:39" x14ac:dyDescent="0.35">
      <c r="A62" t="s">
        <v>238</v>
      </c>
      <c r="B62" t="s">
        <v>239</v>
      </c>
      <c r="C62" t="s">
        <v>201</v>
      </c>
      <c r="D62" s="5">
        <v>38650</v>
      </c>
      <c r="E62" s="5">
        <v>44150</v>
      </c>
      <c r="F62" s="5">
        <v>49650</v>
      </c>
      <c r="G62" s="5">
        <v>55150</v>
      </c>
      <c r="H62" s="5">
        <v>59600</v>
      </c>
      <c r="I62" s="5">
        <v>64000</v>
      </c>
      <c r="J62" s="5">
        <v>68400</v>
      </c>
      <c r="K62" s="5">
        <v>72800</v>
      </c>
      <c r="L62" s="5">
        <f t="shared" si="0"/>
        <v>77210</v>
      </c>
      <c r="M62" s="5">
        <f t="shared" si="1"/>
        <v>81622</v>
      </c>
      <c r="N62" s="5">
        <f t="shared" si="15"/>
        <v>86034</v>
      </c>
      <c r="O62" s="5">
        <f t="shared" si="15"/>
        <v>90446</v>
      </c>
      <c r="P62" s="5">
        <v>23200</v>
      </c>
      <c r="Q62" s="5">
        <v>26500</v>
      </c>
      <c r="R62" s="5">
        <v>29800</v>
      </c>
      <c r="S62" s="5">
        <v>33100</v>
      </c>
      <c r="T62" s="5">
        <v>36580</v>
      </c>
      <c r="U62" s="5">
        <v>41960</v>
      </c>
      <c r="V62" s="5">
        <v>47340</v>
      </c>
      <c r="W62" s="5">
        <v>52720</v>
      </c>
      <c r="X62" s="5">
        <f t="shared" si="3"/>
        <v>46340</v>
      </c>
      <c r="Y62" s="5">
        <f t="shared" si="4"/>
        <v>48988</v>
      </c>
      <c r="Z62" s="5">
        <f t="shared" si="16"/>
        <v>51636</v>
      </c>
      <c r="AA62" s="5">
        <f t="shared" si="16"/>
        <v>54284</v>
      </c>
      <c r="AB62" s="5">
        <v>61800</v>
      </c>
      <c r="AC62" s="5">
        <v>70600</v>
      </c>
      <c r="AD62" s="5">
        <v>79450</v>
      </c>
      <c r="AE62" s="5">
        <v>88250</v>
      </c>
      <c r="AF62" s="5">
        <v>95350</v>
      </c>
      <c r="AG62" s="5">
        <v>102400</v>
      </c>
      <c r="AH62" s="5">
        <v>109450</v>
      </c>
      <c r="AI62" s="5">
        <v>116500</v>
      </c>
      <c r="AJ62" s="5">
        <f t="shared" si="6"/>
        <v>123549.99999999999</v>
      </c>
      <c r="AK62" s="5">
        <f t="shared" si="7"/>
        <v>130610</v>
      </c>
      <c r="AL62" s="5">
        <f t="shared" si="17"/>
        <v>137670</v>
      </c>
      <c r="AM62" s="5">
        <f t="shared" si="17"/>
        <v>144730</v>
      </c>
    </row>
    <row r="63" spans="1:39" x14ac:dyDescent="0.35">
      <c r="A63" t="s">
        <v>240</v>
      </c>
      <c r="B63" t="s">
        <v>241</v>
      </c>
      <c r="C63" t="s">
        <v>170</v>
      </c>
      <c r="D63" s="5">
        <v>26250</v>
      </c>
      <c r="E63" s="5">
        <v>30000</v>
      </c>
      <c r="F63" s="5">
        <v>33750</v>
      </c>
      <c r="G63" s="5">
        <v>37500</v>
      </c>
      <c r="H63" s="5">
        <v>40500</v>
      </c>
      <c r="I63" s="5">
        <v>43500</v>
      </c>
      <c r="J63" s="5">
        <v>46500</v>
      </c>
      <c r="K63" s="5">
        <v>49500</v>
      </c>
      <c r="L63" s="5">
        <f t="shared" si="0"/>
        <v>52500</v>
      </c>
      <c r="M63" s="5">
        <f t="shared" si="1"/>
        <v>55500</v>
      </c>
      <c r="N63" s="5">
        <f t="shared" si="15"/>
        <v>58500</v>
      </c>
      <c r="O63" s="5">
        <f t="shared" si="15"/>
        <v>61500</v>
      </c>
      <c r="P63" s="5">
        <v>15750</v>
      </c>
      <c r="Q63" s="5">
        <v>20440</v>
      </c>
      <c r="R63" s="5">
        <v>25820</v>
      </c>
      <c r="S63" s="5">
        <v>31200</v>
      </c>
      <c r="T63" s="5">
        <v>36580</v>
      </c>
      <c r="U63" s="5">
        <v>41960</v>
      </c>
      <c r="V63" s="5">
        <v>46500</v>
      </c>
      <c r="W63" s="5">
        <v>49500</v>
      </c>
      <c r="X63" s="5">
        <f t="shared" si="3"/>
        <v>43680</v>
      </c>
      <c r="Y63" s="5">
        <f t="shared" si="4"/>
        <v>46176</v>
      </c>
      <c r="Z63" s="5">
        <f t="shared" si="16"/>
        <v>48672</v>
      </c>
      <c r="AA63" s="5">
        <f t="shared" si="16"/>
        <v>51168</v>
      </c>
      <c r="AB63" s="5">
        <v>42000</v>
      </c>
      <c r="AC63" s="5">
        <v>48000</v>
      </c>
      <c r="AD63" s="5">
        <v>54000</v>
      </c>
      <c r="AE63" s="5">
        <v>60000</v>
      </c>
      <c r="AF63" s="5">
        <v>64800</v>
      </c>
      <c r="AG63" s="5">
        <v>69600</v>
      </c>
      <c r="AH63" s="5">
        <v>74400</v>
      </c>
      <c r="AI63" s="5">
        <v>79200</v>
      </c>
      <c r="AJ63" s="5">
        <f t="shared" si="6"/>
        <v>84000</v>
      </c>
      <c r="AK63" s="5">
        <f t="shared" si="7"/>
        <v>88800</v>
      </c>
      <c r="AL63" s="5">
        <f t="shared" si="17"/>
        <v>93600</v>
      </c>
      <c r="AM63" s="5">
        <f t="shared" si="17"/>
        <v>98400</v>
      </c>
    </row>
    <row r="64" spans="1:39" x14ac:dyDescent="0.35">
      <c r="A64" t="s">
        <v>242</v>
      </c>
      <c r="B64" t="s">
        <v>243</v>
      </c>
      <c r="C64" t="s">
        <v>122</v>
      </c>
      <c r="D64" s="5">
        <v>26250</v>
      </c>
      <c r="E64" s="5">
        <v>30000</v>
      </c>
      <c r="F64" s="5">
        <v>33750</v>
      </c>
      <c r="G64" s="5">
        <v>37500</v>
      </c>
      <c r="H64" s="5">
        <v>40500</v>
      </c>
      <c r="I64" s="5">
        <v>43500</v>
      </c>
      <c r="J64" s="5">
        <v>46500</v>
      </c>
      <c r="K64" s="5">
        <v>49500</v>
      </c>
      <c r="L64" s="5">
        <f t="shared" si="0"/>
        <v>52500</v>
      </c>
      <c r="M64" s="5">
        <f t="shared" si="1"/>
        <v>55500</v>
      </c>
      <c r="N64" s="5">
        <f t="shared" si="15"/>
        <v>58500</v>
      </c>
      <c r="O64" s="5">
        <f t="shared" si="15"/>
        <v>61500</v>
      </c>
      <c r="P64" s="5">
        <v>15750</v>
      </c>
      <c r="Q64" s="5">
        <v>20440</v>
      </c>
      <c r="R64" s="5">
        <v>25820</v>
      </c>
      <c r="S64" s="5">
        <v>31200</v>
      </c>
      <c r="T64" s="5">
        <v>36580</v>
      </c>
      <c r="U64" s="5">
        <v>41960</v>
      </c>
      <c r="V64" s="5">
        <v>46500</v>
      </c>
      <c r="W64" s="5">
        <v>49500</v>
      </c>
      <c r="X64" s="5">
        <f t="shared" si="3"/>
        <v>43680</v>
      </c>
      <c r="Y64" s="5">
        <f t="shared" si="4"/>
        <v>46176</v>
      </c>
      <c r="Z64" s="5">
        <f t="shared" si="16"/>
        <v>48672</v>
      </c>
      <c r="AA64" s="5">
        <f t="shared" si="16"/>
        <v>51168</v>
      </c>
      <c r="AB64" s="5">
        <v>42000</v>
      </c>
      <c r="AC64" s="5">
        <v>48000</v>
      </c>
      <c r="AD64" s="5">
        <v>54000</v>
      </c>
      <c r="AE64" s="5">
        <v>60000</v>
      </c>
      <c r="AF64" s="5">
        <v>64800</v>
      </c>
      <c r="AG64" s="5">
        <v>69600</v>
      </c>
      <c r="AH64" s="5">
        <v>74400</v>
      </c>
      <c r="AI64" s="5">
        <v>79200</v>
      </c>
      <c r="AJ64" s="5">
        <f t="shared" si="6"/>
        <v>84000</v>
      </c>
      <c r="AK64" s="5">
        <f t="shared" si="7"/>
        <v>88800</v>
      </c>
      <c r="AL64" s="5">
        <f t="shared" si="17"/>
        <v>93600</v>
      </c>
      <c r="AM64" s="5">
        <f t="shared" si="17"/>
        <v>98400</v>
      </c>
    </row>
    <row r="65" spans="1:39" x14ac:dyDescent="0.35">
      <c r="A65" t="s">
        <v>244</v>
      </c>
      <c r="B65" t="s">
        <v>245</v>
      </c>
      <c r="C65" t="s">
        <v>246</v>
      </c>
      <c r="D65" s="5">
        <v>26250</v>
      </c>
      <c r="E65" s="5">
        <v>30000</v>
      </c>
      <c r="F65" s="5">
        <v>33750</v>
      </c>
      <c r="G65" s="5">
        <v>37500</v>
      </c>
      <c r="H65" s="5">
        <v>40500</v>
      </c>
      <c r="I65" s="5">
        <v>43500</v>
      </c>
      <c r="J65" s="5">
        <v>46500</v>
      </c>
      <c r="K65" s="5">
        <v>49500</v>
      </c>
      <c r="L65" s="5">
        <f t="shared" si="0"/>
        <v>52500</v>
      </c>
      <c r="M65" s="5">
        <f t="shared" si="1"/>
        <v>55500</v>
      </c>
      <c r="N65" s="5">
        <f t="shared" si="15"/>
        <v>58500</v>
      </c>
      <c r="O65" s="5">
        <f t="shared" si="15"/>
        <v>61500</v>
      </c>
      <c r="P65" s="5">
        <v>15750</v>
      </c>
      <c r="Q65" s="5">
        <v>20440</v>
      </c>
      <c r="R65" s="5">
        <v>25820</v>
      </c>
      <c r="S65" s="5">
        <v>31200</v>
      </c>
      <c r="T65" s="5">
        <v>36580</v>
      </c>
      <c r="U65" s="5">
        <v>41960</v>
      </c>
      <c r="V65" s="5">
        <v>46500</v>
      </c>
      <c r="W65" s="5">
        <v>49500</v>
      </c>
      <c r="X65" s="5">
        <f t="shared" si="3"/>
        <v>43680</v>
      </c>
      <c r="Y65" s="5">
        <f t="shared" si="4"/>
        <v>46176</v>
      </c>
      <c r="Z65" s="5">
        <f t="shared" si="16"/>
        <v>48672</v>
      </c>
      <c r="AA65" s="5">
        <f t="shared" si="16"/>
        <v>51168</v>
      </c>
      <c r="AB65" s="5">
        <v>42000</v>
      </c>
      <c r="AC65" s="5">
        <v>48000</v>
      </c>
      <c r="AD65" s="5">
        <v>54000</v>
      </c>
      <c r="AE65" s="5">
        <v>60000</v>
      </c>
      <c r="AF65" s="5">
        <v>64800</v>
      </c>
      <c r="AG65" s="5">
        <v>69600</v>
      </c>
      <c r="AH65" s="5">
        <v>74400</v>
      </c>
      <c r="AI65" s="5">
        <v>79200</v>
      </c>
      <c r="AJ65" s="5">
        <f t="shared" si="6"/>
        <v>84000</v>
      </c>
      <c r="AK65" s="5">
        <f t="shared" si="7"/>
        <v>88800</v>
      </c>
      <c r="AL65" s="5">
        <f t="shared" si="17"/>
        <v>93600</v>
      </c>
      <c r="AM65" s="5">
        <f t="shared" si="17"/>
        <v>98400</v>
      </c>
    </row>
    <row r="66" spans="1:39" x14ac:dyDescent="0.35">
      <c r="A66" t="s">
        <v>247</v>
      </c>
      <c r="B66" t="s">
        <v>248</v>
      </c>
      <c r="C66" t="s">
        <v>113</v>
      </c>
      <c r="D66" s="5">
        <v>27300</v>
      </c>
      <c r="E66" s="5">
        <v>31200</v>
      </c>
      <c r="F66" s="5">
        <v>35100</v>
      </c>
      <c r="G66" s="5">
        <v>38950</v>
      </c>
      <c r="H66" s="5">
        <v>42100</v>
      </c>
      <c r="I66" s="5">
        <v>45200</v>
      </c>
      <c r="J66" s="5">
        <v>48300</v>
      </c>
      <c r="K66" s="5">
        <v>51450</v>
      </c>
      <c r="L66" s="5">
        <f t="shared" si="0"/>
        <v>54530</v>
      </c>
      <c r="M66" s="5">
        <f t="shared" si="1"/>
        <v>57646</v>
      </c>
      <c r="N66" s="5">
        <f t="shared" si="15"/>
        <v>60762</v>
      </c>
      <c r="O66" s="5">
        <f t="shared" si="15"/>
        <v>63878</v>
      </c>
      <c r="P66" s="5">
        <v>16350</v>
      </c>
      <c r="Q66" s="5">
        <v>20440</v>
      </c>
      <c r="R66" s="5">
        <v>25820</v>
      </c>
      <c r="S66" s="5">
        <v>31200</v>
      </c>
      <c r="T66" s="5">
        <v>36580</v>
      </c>
      <c r="U66" s="5">
        <v>41960</v>
      </c>
      <c r="V66" s="5">
        <v>47340</v>
      </c>
      <c r="W66" s="5">
        <v>51450</v>
      </c>
      <c r="X66" s="5">
        <f t="shared" si="3"/>
        <v>43680</v>
      </c>
      <c r="Y66" s="5">
        <f t="shared" si="4"/>
        <v>46176</v>
      </c>
      <c r="Z66" s="5">
        <f t="shared" si="16"/>
        <v>48672</v>
      </c>
      <c r="AA66" s="5">
        <f t="shared" si="16"/>
        <v>51168</v>
      </c>
      <c r="AB66" s="5">
        <v>43650</v>
      </c>
      <c r="AC66" s="5">
        <v>49850</v>
      </c>
      <c r="AD66" s="5">
        <v>56100</v>
      </c>
      <c r="AE66" s="5">
        <v>62300</v>
      </c>
      <c r="AF66" s="5">
        <v>67300</v>
      </c>
      <c r="AG66" s="5">
        <v>72300</v>
      </c>
      <c r="AH66" s="5">
        <v>77300</v>
      </c>
      <c r="AI66" s="5">
        <v>82250</v>
      </c>
      <c r="AJ66" s="5">
        <f t="shared" si="6"/>
        <v>87220</v>
      </c>
      <c r="AK66" s="5">
        <f t="shared" si="7"/>
        <v>92204</v>
      </c>
      <c r="AL66" s="5">
        <f t="shared" si="17"/>
        <v>97188</v>
      </c>
      <c r="AM66" s="5">
        <f t="shared" si="17"/>
        <v>102172</v>
      </c>
    </row>
    <row r="67" spans="1:39" x14ac:dyDescent="0.35">
      <c r="A67" t="s">
        <v>249</v>
      </c>
      <c r="B67" t="s">
        <v>250</v>
      </c>
      <c r="C67" t="s">
        <v>107</v>
      </c>
      <c r="D67" s="5">
        <v>26250</v>
      </c>
      <c r="E67" s="5">
        <v>30000</v>
      </c>
      <c r="F67" s="5">
        <v>33750</v>
      </c>
      <c r="G67" s="5">
        <v>37500</v>
      </c>
      <c r="H67" s="5">
        <v>40500</v>
      </c>
      <c r="I67" s="5">
        <v>43500</v>
      </c>
      <c r="J67" s="5">
        <v>46500</v>
      </c>
      <c r="K67" s="5">
        <v>49500</v>
      </c>
      <c r="L67" s="5">
        <f t="shared" ref="L67:L130" si="18">G67*1.4</f>
        <v>52500</v>
      </c>
      <c r="M67" s="5">
        <f t="shared" ref="M67:M130" si="19">G67*1.48</f>
        <v>55500</v>
      </c>
      <c r="N67" s="5">
        <f t="shared" ref="N67:O82" si="20">M67+(M67-L67)</f>
        <v>58500</v>
      </c>
      <c r="O67" s="5">
        <f t="shared" si="20"/>
        <v>61500</v>
      </c>
      <c r="P67" s="5">
        <v>15750</v>
      </c>
      <c r="Q67" s="5">
        <v>20440</v>
      </c>
      <c r="R67" s="5">
        <v>25820</v>
      </c>
      <c r="S67" s="5">
        <v>31200</v>
      </c>
      <c r="T67" s="5">
        <v>36580</v>
      </c>
      <c r="U67" s="5">
        <v>41960</v>
      </c>
      <c r="V67" s="5">
        <v>46500</v>
      </c>
      <c r="W67" s="5">
        <v>49500</v>
      </c>
      <c r="X67" s="5">
        <f t="shared" ref="X67:X130" si="21">S67*1.4</f>
        <v>43680</v>
      </c>
      <c r="Y67" s="5">
        <f t="shared" ref="Y67:Y130" si="22">S67*1.48</f>
        <v>46176</v>
      </c>
      <c r="Z67" s="5">
        <f t="shared" ref="Z67:AA82" si="23">Y67+(Y67-X67)</f>
        <v>48672</v>
      </c>
      <c r="AA67" s="5">
        <f t="shared" si="23"/>
        <v>51168</v>
      </c>
      <c r="AB67" s="5">
        <v>42000</v>
      </c>
      <c r="AC67" s="5">
        <v>48000</v>
      </c>
      <c r="AD67" s="5">
        <v>54000</v>
      </c>
      <c r="AE67" s="5">
        <v>60000</v>
      </c>
      <c r="AF67" s="5">
        <v>64800</v>
      </c>
      <c r="AG67" s="5">
        <v>69600</v>
      </c>
      <c r="AH67" s="5">
        <v>74400</v>
      </c>
      <c r="AI67" s="5">
        <v>79200</v>
      </c>
      <c r="AJ67" s="5">
        <f t="shared" ref="AJ67:AJ130" si="24">AE67*1.4</f>
        <v>84000</v>
      </c>
      <c r="AK67" s="5">
        <f t="shared" ref="AK67:AK130" si="25">AE67*1.48</f>
        <v>88800</v>
      </c>
      <c r="AL67" s="5">
        <f t="shared" ref="AL67:AM82" si="26">AK67+(AK67-AJ67)</f>
        <v>93600</v>
      </c>
      <c r="AM67" s="5">
        <f t="shared" si="26"/>
        <v>98400</v>
      </c>
    </row>
    <row r="68" spans="1:39" x14ac:dyDescent="0.35">
      <c r="A68" t="s">
        <v>251</v>
      </c>
      <c r="B68" t="s">
        <v>252</v>
      </c>
      <c r="C68" t="s">
        <v>161</v>
      </c>
      <c r="D68" s="5">
        <v>26350</v>
      </c>
      <c r="E68" s="5">
        <v>30100</v>
      </c>
      <c r="F68" s="5">
        <v>33850</v>
      </c>
      <c r="G68" s="5">
        <v>37600</v>
      </c>
      <c r="H68" s="5">
        <v>40650</v>
      </c>
      <c r="I68" s="5">
        <v>43650</v>
      </c>
      <c r="J68" s="5">
        <v>46650</v>
      </c>
      <c r="K68" s="5">
        <v>49650</v>
      </c>
      <c r="L68" s="5">
        <f t="shared" si="18"/>
        <v>52640</v>
      </c>
      <c r="M68" s="5">
        <f t="shared" si="19"/>
        <v>55648</v>
      </c>
      <c r="N68" s="5">
        <f t="shared" si="20"/>
        <v>58656</v>
      </c>
      <c r="O68" s="5">
        <f t="shared" si="20"/>
        <v>61664</v>
      </c>
      <c r="P68" s="5">
        <v>15800</v>
      </c>
      <c r="Q68" s="5">
        <v>20440</v>
      </c>
      <c r="R68" s="5">
        <v>25820</v>
      </c>
      <c r="S68" s="5">
        <v>31200</v>
      </c>
      <c r="T68" s="5">
        <v>36580</v>
      </c>
      <c r="U68" s="5">
        <v>41960</v>
      </c>
      <c r="V68" s="5">
        <v>46650</v>
      </c>
      <c r="W68" s="5">
        <v>49650</v>
      </c>
      <c r="X68" s="5">
        <f t="shared" si="21"/>
        <v>43680</v>
      </c>
      <c r="Y68" s="5">
        <f t="shared" si="22"/>
        <v>46176</v>
      </c>
      <c r="Z68" s="5">
        <f t="shared" si="23"/>
        <v>48672</v>
      </c>
      <c r="AA68" s="5">
        <f t="shared" si="23"/>
        <v>51168</v>
      </c>
      <c r="AB68" s="5">
        <v>42150</v>
      </c>
      <c r="AC68" s="5">
        <v>48150</v>
      </c>
      <c r="AD68" s="5">
        <v>54150</v>
      </c>
      <c r="AE68" s="5">
        <v>60150</v>
      </c>
      <c r="AF68" s="5">
        <v>65000</v>
      </c>
      <c r="AG68" s="5">
        <v>69800</v>
      </c>
      <c r="AH68" s="5">
        <v>74600</v>
      </c>
      <c r="AI68" s="5">
        <v>79400</v>
      </c>
      <c r="AJ68" s="5">
        <f t="shared" si="24"/>
        <v>84210</v>
      </c>
      <c r="AK68" s="5">
        <f t="shared" si="25"/>
        <v>89022</v>
      </c>
      <c r="AL68" s="5">
        <f t="shared" si="26"/>
        <v>93834</v>
      </c>
      <c r="AM68" s="5">
        <f t="shared" si="26"/>
        <v>98646</v>
      </c>
    </row>
    <row r="69" spans="1:39" x14ac:dyDescent="0.35">
      <c r="A69" t="s">
        <v>253</v>
      </c>
      <c r="B69" t="s">
        <v>254</v>
      </c>
      <c r="C69" t="s">
        <v>101</v>
      </c>
      <c r="D69" s="5">
        <v>30150</v>
      </c>
      <c r="E69" s="5">
        <v>34500</v>
      </c>
      <c r="F69" s="5">
        <v>38800</v>
      </c>
      <c r="G69" s="5">
        <v>43100</v>
      </c>
      <c r="H69" s="5">
        <v>46550</v>
      </c>
      <c r="I69" s="5">
        <v>50000</v>
      </c>
      <c r="J69" s="5">
        <v>53450</v>
      </c>
      <c r="K69" s="5">
        <v>56900</v>
      </c>
      <c r="L69" s="5">
        <f t="shared" si="18"/>
        <v>60339.999999999993</v>
      </c>
      <c r="M69" s="5">
        <f t="shared" si="19"/>
        <v>63788</v>
      </c>
      <c r="N69" s="5">
        <f t="shared" si="20"/>
        <v>67236</v>
      </c>
      <c r="O69" s="5">
        <f t="shared" si="20"/>
        <v>70684</v>
      </c>
      <c r="P69" s="5">
        <v>18100</v>
      </c>
      <c r="Q69" s="5">
        <v>20700</v>
      </c>
      <c r="R69" s="5">
        <v>25820</v>
      </c>
      <c r="S69" s="5">
        <v>31200</v>
      </c>
      <c r="T69" s="5">
        <v>36580</v>
      </c>
      <c r="U69" s="5">
        <v>41960</v>
      </c>
      <c r="V69" s="5">
        <v>47340</v>
      </c>
      <c r="W69" s="5">
        <v>52720</v>
      </c>
      <c r="X69" s="5">
        <f t="shared" si="21"/>
        <v>43680</v>
      </c>
      <c r="Y69" s="5">
        <f t="shared" si="22"/>
        <v>46176</v>
      </c>
      <c r="Z69" s="5">
        <f t="shared" si="23"/>
        <v>48672</v>
      </c>
      <c r="AA69" s="5">
        <f t="shared" si="23"/>
        <v>51168</v>
      </c>
      <c r="AB69" s="5">
        <v>48250</v>
      </c>
      <c r="AC69" s="5">
        <v>55200</v>
      </c>
      <c r="AD69" s="5">
        <v>62050</v>
      </c>
      <c r="AE69" s="5">
        <v>68950</v>
      </c>
      <c r="AF69" s="5">
        <v>74500</v>
      </c>
      <c r="AG69" s="5">
        <v>80000</v>
      </c>
      <c r="AH69" s="5">
        <v>85500</v>
      </c>
      <c r="AI69" s="5">
        <v>91050</v>
      </c>
      <c r="AJ69" s="5">
        <f t="shared" si="24"/>
        <v>96530</v>
      </c>
      <c r="AK69" s="5">
        <f t="shared" si="25"/>
        <v>102046</v>
      </c>
      <c r="AL69" s="5">
        <f t="shared" si="26"/>
        <v>107562</v>
      </c>
      <c r="AM69" s="5">
        <f t="shared" si="26"/>
        <v>113078</v>
      </c>
    </row>
    <row r="70" spans="1:39" x14ac:dyDescent="0.35">
      <c r="A70" t="s">
        <v>255</v>
      </c>
      <c r="B70" t="s">
        <v>256</v>
      </c>
      <c r="C70" t="s">
        <v>246</v>
      </c>
      <c r="D70" s="5">
        <v>26250</v>
      </c>
      <c r="E70" s="5">
        <v>30000</v>
      </c>
      <c r="F70" s="5">
        <v>33750</v>
      </c>
      <c r="G70" s="5">
        <v>37500</v>
      </c>
      <c r="H70" s="5">
        <v>40500</v>
      </c>
      <c r="I70" s="5">
        <v>43500</v>
      </c>
      <c r="J70" s="5">
        <v>46500</v>
      </c>
      <c r="K70" s="5">
        <v>49500</v>
      </c>
      <c r="L70" s="5">
        <f t="shared" si="18"/>
        <v>52500</v>
      </c>
      <c r="M70" s="5">
        <f t="shared" si="19"/>
        <v>55500</v>
      </c>
      <c r="N70" s="5">
        <f t="shared" si="20"/>
        <v>58500</v>
      </c>
      <c r="O70" s="5">
        <f t="shared" si="20"/>
        <v>61500</v>
      </c>
      <c r="P70" s="5">
        <v>15750</v>
      </c>
      <c r="Q70" s="5">
        <v>20440</v>
      </c>
      <c r="R70" s="5">
        <v>25820</v>
      </c>
      <c r="S70" s="5">
        <v>31200</v>
      </c>
      <c r="T70" s="5">
        <v>36580</v>
      </c>
      <c r="U70" s="5">
        <v>41960</v>
      </c>
      <c r="V70" s="5">
        <v>46500</v>
      </c>
      <c r="W70" s="5">
        <v>49500</v>
      </c>
      <c r="X70" s="5">
        <f t="shared" si="21"/>
        <v>43680</v>
      </c>
      <c r="Y70" s="5">
        <f t="shared" si="22"/>
        <v>46176</v>
      </c>
      <c r="Z70" s="5">
        <f t="shared" si="23"/>
        <v>48672</v>
      </c>
      <c r="AA70" s="5">
        <f t="shared" si="23"/>
        <v>51168</v>
      </c>
      <c r="AB70" s="5">
        <v>42000</v>
      </c>
      <c r="AC70" s="5">
        <v>48000</v>
      </c>
      <c r="AD70" s="5">
        <v>54000</v>
      </c>
      <c r="AE70" s="5">
        <v>60000</v>
      </c>
      <c r="AF70" s="5">
        <v>64800</v>
      </c>
      <c r="AG70" s="5">
        <v>69600</v>
      </c>
      <c r="AH70" s="5">
        <v>74400</v>
      </c>
      <c r="AI70" s="5">
        <v>79200</v>
      </c>
      <c r="AJ70" s="5">
        <f t="shared" si="24"/>
        <v>84000</v>
      </c>
      <c r="AK70" s="5">
        <f t="shared" si="25"/>
        <v>88800</v>
      </c>
      <c r="AL70" s="5">
        <f t="shared" si="26"/>
        <v>93600</v>
      </c>
      <c r="AM70" s="5">
        <f t="shared" si="26"/>
        <v>98400</v>
      </c>
    </row>
    <row r="71" spans="1:39" x14ac:dyDescent="0.35">
      <c r="A71" t="s">
        <v>257</v>
      </c>
      <c r="B71" t="s">
        <v>258</v>
      </c>
      <c r="C71" t="s">
        <v>201</v>
      </c>
      <c r="D71" s="5">
        <v>38650</v>
      </c>
      <c r="E71" s="5">
        <v>44150</v>
      </c>
      <c r="F71" s="5">
        <v>49650</v>
      </c>
      <c r="G71" s="5">
        <v>55150</v>
      </c>
      <c r="H71" s="5">
        <v>59600</v>
      </c>
      <c r="I71" s="5">
        <v>64000</v>
      </c>
      <c r="J71" s="5">
        <v>68400</v>
      </c>
      <c r="K71" s="5">
        <v>72800</v>
      </c>
      <c r="L71" s="5">
        <f t="shared" si="18"/>
        <v>77210</v>
      </c>
      <c r="M71" s="5">
        <f t="shared" si="19"/>
        <v>81622</v>
      </c>
      <c r="N71" s="5">
        <f t="shared" si="20"/>
        <v>86034</v>
      </c>
      <c r="O71" s="5">
        <f t="shared" si="20"/>
        <v>90446</v>
      </c>
      <c r="P71" s="5">
        <v>23200</v>
      </c>
      <c r="Q71" s="5">
        <v>26500</v>
      </c>
      <c r="R71" s="5">
        <v>29800</v>
      </c>
      <c r="S71" s="5">
        <v>33100</v>
      </c>
      <c r="T71" s="5">
        <v>36580</v>
      </c>
      <c r="U71" s="5">
        <v>41960</v>
      </c>
      <c r="V71" s="5">
        <v>47340</v>
      </c>
      <c r="W71" s="5">
        <v>52720</v>
      </c>
      <c r="X71" s="5">
        <f t="shared" si="21"/>
        <v>46340</v>
      </c>
      <c r="Y71" s="5">
        <f t="shared" si="22"/>
        <v>48988</v>
      </c>
      <c r="Z71" s="5">
        <f t="shared" si="23"/>
        <v>51636</v>
      </c>
      <c r="AA71" s="5">
        <f t="shared" si="23"/>
        <v>54284</v>
      </c>
      <c r="AB71" s="5">
        <v>61800</v>
      </c>
      <c r="AC71" s="5">
        <v>70600</v>
      </c>
      <c r="AD71" s="5">
        <v>79450</v>
      </c>
      <c r="AE71" s="5">
        <v>88250</v>
      </c>
      <c r="AF71" s="5">
        <v>95350</v>
      </c>
      <c r="AG71" s="5">
        <v>102400</v>
      </c>
      <c r="AH71" s="5">
        <v>109450</v>
      </c>
      <c r="AI71" s="5">
        <v>116500</v>
      </c>
      <c r="AJ71" s="5">
        <f t="shared" si="24"/>
        <v>123549.99999999999</v>
      </c>
      <c r="AK71" s="5">
        <f t="shared" si="25"/>
        <v>130610</v>
      </c>
      <c r="AL71" s="5">
        <f t="shared" si="26"/>
        <v>137670</v>
      </c>
      <c r="AM71" s="5">
        <f t="shared" si="26"/>
        <v>144730</v>
      </c>
    </row>
    <row r="72" spans="1:39" x14ac:dyDescent="0.35">
      <c r="A72" t="s">
        <v>259</v>
      </c>
      <c r="B72" t="s">
        <v>260</v>
      </c>
      <c r="C72" t="s">
        <v>154</v>
      </c>
      <c r="D72" s="5">
        <v>26250</v>
      </c>
      <c r="E72" s="5">
        <v>30000</v>
      </c>
      <c r="F72" s="5">
        <v>33750</v>
      </c>
      <c r="G72" s="5">
        <v>37500</v>
      </c>
      <c r="H72" s="5">
        <v>40500</v>
      </c>
      <c r="I72" s="5">
        <v>43500</v>
      </c>
      <c r="J72" s="5">
        <v>46500</v>
      </c>
      <c r="K72" s="5">
        <v>49500</v>
      </c>
      <c r="L72" s="5">
        <f t="shared" si="18"/>
        <v>52500</v>
      </c>
      <c r="M72" s="5">
        <f t="shared" si="19"/>
        <v>55500</v>
      </c>
      <c r="N72" s="5">
        <f t="shared" si="20"/>
        <v>58500</v>
      </c>
      <c r="O72" s="5">
        <f t="shared" si="20"/>
        <v>61500</v>
      </c>
      <c r="P72" s="5">
        <v>15750</v>
      </c>
      <c r="Q72" s="5">
        <v>20440</v>
      </c>
      <c r="R72" s="5">
        <v>25820</v>
      </c>
      <c r="S72" s="5">
        <v>31200</v>
      </c>
      <c r="T72" s="5">
        <v>36580</v>
      </c>
      <c r="U72" s="5">
        <v>41960</v>
      </c>
      <c r="V72" s="5">
        <v>46500</v>
      </c>
      <c r="W72" s="5">
        <v>49500</v>
      </c>
      <c r="X72" s="5">
        <f t="shared" si="21"/>
        <v>43680</v>
      </c>
      <c r="Y72" s="5">
        <f t="shared" si="22"/>
        <v>46176</v>
      </c>
      <c r="Z72" s="5">
        <f t="shared" si="23"/>
        <v>48672</v>
      </c>
      <c r="AA72" s="5">
        <f t="shared" si="23"/>
        <v>51168</v>
      </c>
      <c r="AB72" s="5">
        <v>42000</v>
      </c>
      <c r="AC72" s="5">
        <v>48000</v>
      </c>
      <c r="AD72" s="5">
        <v>54000</v>
      </c>
      <c r="AE72" s="5">
        <v>60000</v>
      </c>
      <c r="AF72" s="5">
        <v>64800</v>
      </c>
      <c r="AG72" s="5">
        <v>69600</v>
      </c>
      <c r="AH72" s="5">
        <v>74400</v>
      </c>
      <c r="AI72" s="5">
        <v>79200</v>
      </c>
      <c r="AJ72" s="5">
        <f t="shared" si="24"/>
        <v>84000</v>
      </c>
      <c r="AK72" s="5">
        <f t="shared" si="25"/>
        <v>88800</v>
      </c>
      <c r="AL72" s="5">
        <f t="shared" si="26"/>
        <v>93600</v>
      </c>
      <c r="AM72" s="5">
        <f t="shared" si="26"/>
        <v>98400</v>
      </c>
    </row>
    <row r="73" spans="1:39" x14ac:dyDescent="0.35">
      <c r="A73" t="s">
        <v>261</v>
      </c>
      <c r="B73" t="s">
        <v>262</v>
      </c>
      <c r="C73" t="s">
        <v>201</v>
      </c>
      <c r="D73" s="5">
        <v>30250</v>
      </c>
      <c r="E73" s="5">
        <v>34500</v>
      </c>
      <c r="F73" s="5">
        <v>38850</v>
      </c>
      <c r="G73" s="5">
        <v>43150</v>
      </c>
      <c r="H73" s="5">
        <v>46600</v>
      </c>
      <c r="I73" s="5">
        <v>50100</v>
      </c>
      <c r="J73" s="5">
        <v>53550</v>
      </c>
      <c r="K73" s="5">
        <v>57000</v>
      </c>
      <c r="L73" s="5">
        <f t="shared" si="18"/>
        <v>60409.999999999993</v>
      </c>
      <c r="M73" s="5">
        <f t="shared" si="19"/>
        <v>63862</v>
      </c>
      <c r="N73" s="5">
        <f t="shared" si="20"/>
        <v>67314</v>
      </c>
      <c r="O73" s="5">
        <f t="shared" si="20"/>
        <v>70766</v>
      </c>
      <c r="P73" s="5">
        <v>18150</v>
      </c>
      <c r="Q73" s="5">
        <v>20750</v>
      </c>
      <c r="R73" s="5">
        <v>25820</v>
      </c>
      <c r="S73" s="5">
        <v>31200</v>
      </c>
      <c r="T73" s="5">
        <v>36580</v>
      </c>
      <c r="U73" s="5">
        <v>41960</v>
      </c>
      <c r="V73" s="5">
        <v>47340</v>
      </c>
      <c r="W73" s="5">
        <v>52720</v>
      </c>
      <c r="X73" s="5">
        <f t="shared" si="21"/>
        <v>43680</v>
      </c>
      <c r="Y73" s="5">
        <f t="shared" si="22"/>
        <v>46176</v>
      </c>
      <c r="Z73" s="5">
        <f t="shared" si="23"/>
        <v>48672</v>
      </c>
      <c r="AA73" s="5">
        <f t="shared" si="23"/>
        <v>51168</v>
      </c>
      <c r="AB73" s="5">
        <v>48350</v>
      </c>
      <c r="AC73" s="5">
        <v>55250</v>
      </c>
      <c r="AD73" s="5">
        <v>62150</v>
      </c>
      <c r="AE73" s="5">
        <v>69050</v>
      </c>
      <c r="AF73" s="5">
        <v>74600</v>
      </c>
      <c r="AG73" s="5">
        <v>80100</v>
      </c>
      <c r="AH73" s="5">
        <v>85650</v>
      </c>
      <c r="AI73" s="5">
        <v>91150</v>
      </c>
      <c r="AJ73" s="5">
        <f t="shared" si="24"/>
        <v>96670</v>
      </c>
      <c r="AK73" s="5">
        <f t="shared" si="25"/>
        <v>102194</v>
      </c>
      <c r="AL73" s="5">
        <f t="shared" si="26"/>
        <v>107718</v>
      </c>
      <c r="AM73" s="5">
        <f t="shared" si="26"/>
        <v>113242</v>
      </c>
    </row>
    <row r="74" spans="1:39" x14ac:dyDescent="0.35">
      <c r="A74" t="s">
        <v>263</v>
      </c>
      <c r="B74" t="s">
        <v>264</v>
      </c>
      <c r="C74" t="s">
        <v>143</v>
      </c>
      <c r="D74" s="5">
        <v>26250</v>
      </c>
      <c r="E74" s="5">
        <v>30000</v>
      </c>
      <c r="F74" s="5">
        <v>33750</v>
      </c>
      <c r="G74" s="5">
        <v>37500</v>
      </c>
      <c r="H74" s="5">
        <v>40500</v>
      </c>
      <c r="I74" s="5">
        <v>43500</v>
      </c>
      <c r="J74" s="5">
        <v>46500</v>
      </c>
      <c r="K74" s="5">
        <v>49500</v>
      </c>
      <c r="L74" s="5">
        <f t="shared" si="18"/>
        <v>52500</v>
      </c>
      <c r="M74" s="5">
        <f t="shared" si="19"/>
        <v>55500</v>
      </c>
      <c r="N74" s="5">
        <f t="shared" si="20"/>
        <v>58500</v>
      </c>
      <c r="O74" s="5">
        <f t="shared" si="20"/>
        <v>61500</v>
      </c>
      <c r="P74" s="5">
        <v>15750</v>
      </c>
      <c r="Q74" s="5">
        <v>20440</v>
      </c>
      <c r="R74" s="5">
        <v>25820</v>
      </c>
      <c r="S74" s="5">
        <v>31200</v>
      </c>
      <c r="T74" s="5">
        <v>36580</v>
      </c>
      <c r="U74" s="5">
        <v>41960</v>
      </c>
      <c r="V74" s="5">
        <v>46500</v>
      </c>
      <c r="W74" s="5">
        <v>49500</v>
      </c>
      <c r="X74" s="5">
        <f t="shared" si="21"/>
        <v>43680</v>
      </c>
      <c r="Y74" s="5">
        <f t="shared" si="22"/>
        <v>46176</v>
      </c>
      <c r="Z74" s="5">
        <f t="shared" si="23"/>
        <v>48672</v>
      </c>
      <c r="AA74" s="5">
        <f t="shared" si="23"/>
        <v>51168</v>
      </c>
      <c r="AB74" s="5">
        <v>42000</v>
      </c>
      <c r="AC74" s="5">
        <v>48000</v>
      </c>
      <c r="AD74" s="5">
        <v>54000</v>
      </c>
      <c r="AE74" s="5">
        <v>60000</v>
      </c>
      <c r="AF74" s="5">
        <v>64800</v>
      </c>
      <c r="AG74" s="5">
        <v>69600</v>
      </c>
      <c r="AH74" s="5">
        <v>74400</v>
      </c>
      <c r="AI74" s="5">
        <v>79200</v>
      </c>
      <c r="AJ74" s="5">
        <f t="shared" si="24"/>
        <v>84000</v>
      </c>
      <c r="AK74" s="5">
        <f t="shared" si="25"/>
        <v>88800</v>
      </c>
      <c r="AL74" s="5">
        <f t="shared" si="26"/>
        <v>93600</v>
      </c>
      <c r="AM74" s="5">
        <f t="shared" si="26"/>
        <v>98400</v>
      </c>
    </row>
    <row r="75" spans="1:39" x14ac:dyDescent="0.35">
      <c r="A75" t="s">
        <v>265</v>
      </c>
      <c r="B75" t="s">
        <v>266</v>
      </c>
      <c r="C75" t="s">
        <v>214</v>
      </c>
      <c r="D75" s="5">
        <v>30150</v>
      </c>
      <c r="E75" s="5">
        <v>34500</v>
      </c>
      <c r="F75" s="5">
        <v>38800</v>
      </c>
      <c r="G75" s="5">
        <v>43100</v>
      </c>
      <c r="H75" s="5">
        <v>46550</v>
      </c>
      <c r="I75" s="5">
        <v>50000</v>
      </c>
      <c r="J75" s="5">
        <v>53450</v>
      </c>
      <c r="K75" s="5">
        <v>56900</v>
      </c>
      <c r="L75" s="5">
        <f t="shared" si="18"/>
        <v>60339.999999999993</v>
      </c>
      <c r="M75" s="5">
        <f t="shared" si="19"/>
        <v>63788</v>
      </c>
      <c r="N75" s="5">
        <f t="shared" si="20"/>
        <v>67236</v>
      </c>
      <c r="O75" s="5">
        <f t="shared" si="20"/>
        <v>70684</v>
      </c>
      <c r="P75" s="5">
        <v>18100</v>
      </c>
      <c r="Q75" s="5">
        <v>20700</v>
      </c>
      <c r="R75" s="5">
        <v>25820</v>
      </c>
      <c r="S75" s="5">
        <v>31200</v>
      </c>
      <c r="T75" s="5">
        <v>36580</v>
      </c>
      <c r="U75" s="5">
        <v>41960</v>
      </c>
      <c r="V75" s="5">
        <v>47340</v>
      </c>
      <c r="W75" s="5">
        <v>52720</v>
      </c>
      <c r="X75" s="5">
        <f t="shared" si="21"/>
        <v>43680</v>
      </c>
      <c r="Y75" s="5">
        <f t="shared" si="22"/>
        <v>46176</v>
      </c>
      <c r="Z75" s="5">
        <f t="shared" si="23"/>
        <v>48672</v>
      </c>
      <c r="AA75" s="5">
        <f t="shared" si="23"/>
        <v>51168</v>
      </c>
      <c r="AB75" s="5">
        <v>48250</v>
      </c>
      <c r="AC75" s="5">
        <v>55200</v>
      </c>
      <c r="AD75" s="5">
        <v>62050</v>
      </c>
      <c r="AE75" s="5">
        <v>68950</v>
      </c>
      <c r="AF75" s="5">
        <v>74500</v>
      </c>
      <c r="AG75" s="5">
        <v>80000</v>
      </c>
      <c r="AH75" s="5">
        <v>85500</v>
      </c>
      <c r="AI75" s="5">
        <v>91050</v>
      </c>
      <c r="AJ75" s="5">
        <f t="shared" si="24"/>
        <v>96530</v>
      </c>
      <c r="AK75" s="5">
        <f t="shared" si="25"/>
        <v>102046</v>
      </c>
      <c r="AL75" s="5">
        <f t="shared" si="26"/>
        <v>107562</v>
      </c>
      <c r="AM75" s="5">
        <f t="shared" si="26"/>
        <v>113078</v>
      </c>
    </row>
    <row r="76" spans="1:39" x14ac:dyDescent="0.35">
      <c r="A76" t="s">
        <v>267</v>
      </c>
      <c r="B76" t="s">
        <v>268</v>
      </c>
      <c r="C76" t="s">
        <v>127</v>
      </c>
      <c r="D76" s="5">
        <v>32850</v>
      </c>
      <c r="E76" s="5">
        <v>37600</v>
      </c>
      <c r="F76" s="5">
        <v>42250</v>
      </c>
      <c r="G76" s="5">
        <v>46950</v>
      </c>
      <c r="H76" s="5">
        <v>50750</v>
      </c>
      <c r="I76" s="5">
        <v>54500</v>
      </c>
      <c r="J76" s="5">
        <v>58200</v>
      </c>
      <c r="K76" s="5">
        <v>62000</v>
      </c>
      <c r="L76" s="5">
        <f t="shared" si="18"/>
        <v>65730</v>
      </c>
      <c r="M76" s="5">
        <f t="shared" si="19"/>
        <v>69486</v>
      </c>
      <c r="N76" s="5">
        <f t="shared" si="20"/>
        <v>73242</v>
      </c>
      <c r="O76" s="5">
        <f t="shared" si="20"/>
        <v>76998</v>
      </c>
      <c r="P76" s="5">
        <v>19750</v>
      </c>
      <c r="Q76" s="5">
        <v>22550</v>
      </c>
      <c r="R76" s="5">
        <v>25820</v>
      </c>
      <c r="S76" s="5">
        <v>31200</v>
      </c>
      <c r="T76" s="5">
        <v>36580</v>
      </c>
      <c r="U76" s="5">
        <v>41960</v>
      </c>
      <c r="V76" s="5">
        <v>47340</v>
      </c>
      <c r="W76" s="5">
        <v>52720</v>
      </c>
      <c r="X76" s="5">
        <f t="shared" si="21"/>
        <v>43680</v>
      </c>
      <c r="Y76" s="5">
        <f t="shared" si="22"/>
        <v>46176</v>
      </c>
      <c r="Z76" s="5">
        <f t="shared" si="23"/>
        <v>48672</v>
      </c>
      <c r="AA76" s="5">
        <f t="shared" si="23"/>
        <v>51168</v>
      </c>
      <c r="AB76" s="5">
        <v>52600</v>
      </c>
      <c r="AC76" s="5">
        <v>60100</v>
      </c>
      <c r="AD76" s="5">
        <v>67600</v>
      </c>
      <c r="AE76" s="5">
        <v>75100</v>
      </c>
      <c r="AF76" s="5">
        <v>81150</v>
      </c>
      <c r="AG76" s="5">
        <v>87150</v>
      </c>
      <c r="AH76" s="5">
        <v>93150</v>
      </c>
      <c r="AI76" s="5">
        <v>99150</v>
      </c>
      <c r="AJ76" s="5">
        <f t="shared" si="24"/>
        <v>105140</v>
      </c>
      <c r="AK76" s="5">
        <f t="shared" si="25"/>
        <v>111148</v>
      </c>
      <c r="AL76" s="5">
        <f t="shared" si="26"/>
        <v>117156</v>
      </c>
      <c r="AM76" s="5">
        <f t="shared" si="26"/>
        <v>123164</v>
      </c>
    </row>
    <row r="77" spans="1:39" x14ac:dyDescent="0.35">
      <c r="A77" t="s">
        <v>269</v>
      </c>
      <c r="B77" t="s">
        <v>270</v>
      </c>
      <c r="C77" t="s">
        <v>161</v>
      </c>
      <c r="D77" s="5">
        <v>26250</v>
      </c>
      <c r="E77" s="5">
        <v>30000</v>
      </c>
      <c r="F77" s="5">
        <v>33750</v>
      </c>
      <c r="G77" s="5">
        <v>37500</v>
      </c>
      <c r="H77" s="5">
        <v>40500</v>
      </c>
      <c r="I77" s="5">
        <v>43500</v>
      </c>
      <c r="J77" s="5">
        <v>46500</v>
      </c>
      <c r="K77" s="5">
        <v>49500</v>
      </c>
      <c r="L77" s="5">
        <f t="shared" si="18"/>
        <v>52500</v>
      </c>
      <c r="M77" s="5">
        <f t="shared" si="19"/>
        <v>55500</v>
      </c>
      <c r="N77" s="5">
        <f t="shared" si="20"/>
        <v>58500</v>
      </c>
      <c r="O77" s="5">
        <f t="shared" si="20"/>
        <v>61500</v>
      </c>
      <c r="P77" s="5">
        <v>15750</v>
      </c>
      <c r="Q77" s="5">
        <v>20440</v>
      </c>
      <c r="R77" s="5">
        <v>25820</v>
      </c>
      <c r="S77" s="5">
        <v>31200</v>
      </c>
      <c r="T77" s="5">
        <v>36580</v>
      </c>
      <c r="U77" s="5">
        <v>41960</v>
      </c>
      <c r="V77" s="5">
        <v>46500</v>
      </c>
      <c r="W77" s="5">
        <v>49500</v>
      </c>
      <c r="X77" s="5">
        <f t="shared" si="21"/>
        <v>43680</v>
      </c>
      <c r="Y77" s="5">
        <f t="shared" si="22"/>
        <v>46176</v>
      </c>
      <c r="Z77" s="5">
        <f t="shared" si="23"/>
        <v>48672</v>
      </c>
      <c r="AA77" s="5">
        <f t="shared" si="23"/>
        <v>51168</v>
      </c>
      <c r="AB77" s="5">
        <v>42000</v>
      </c>
      <c r="AC77" s="5">
        <v>48000</v>
      </c>
      <c r="AD77" s="5">
        <v>54000</v>
      </c>
      <c r="AE77" s="5">
        <v>60000</v>
      </c>
      <c r="AF77" s="5">
        <v>64800</v>
      </c>
      <c r="AG77" s="5">
        <v>69600</v>
      </c>
      <c r="AH77" s="5">
        <v>74400</v>
      </c>
      <c r="AI77" s="5">
        <v>79200</v>
      </c>
      <c r="AJ77" s="5">
        <f t="shared" si="24"/>
        <v>84000</v>
      </c>
      <c r="AK77" s="5">
        <f t="shared" si="25"/>
        <v>88800</v>
      </c>
      <c r="AL77" s="5">
        <f t="shared" si="26"/>
        <v>93600</v>
      </c>
      <c r="AM77" s="5">
        <f t="shared" si="26"/>
        <v>98400</v>
      </c>
    </row>
    <row r="78" spans="1:39" x14ac:dyDescent="0.35">
      <c r="A78" t="s">
        <v>271</v>
      </c>
      <c r="B78" t="s">
        <v>272</v>
      </c>
      <c r="C78" t="s">
        <v>122</v>
      </c>
      <c r="D78" s="5">
        <v>26250</v>
      </c>
      <c r="E78" s="5">
        <v>30000</v>
      </c>
      <c r="F78" s="5">
        <v>33750</v>
      </c>
      <c r="G78" s="5">
        <v>37500</v>
      </c>
      <c r="H78" s="5">
        <v>40500</v>
      </c>
      <c r="I78" s="5">
        <v>43500</v>
      </c>
      <c r="J78" s="5">
        <v>46500</v>
      </c>
      <c r="K78" s="5">
        <v>49500</v>
      </c>
      <c r="L78" s="5">
        <f t="shared" si="18"/>
        <v>52500</v>
      </c>
      <c r="M78" s="5">
        <f t="shared" si="19"/>
        <v>55500</v>
      </c>
      <c r="N78" s="5">
        <f t="shared" si="20"/>
        <v>58500</v>
      </c>
      <c r="O78" s="5">
        <f t="shared" si="20"/>
        <v>61500</v>
      </c>
      <c r="P78" s="5">
        <v>15750</v>
      </c>
      <c r="Q78" s="5">
        <v>20440</v>
      </c>
      <c r="R78" s="5">
        <v>25820</v>
      </c>
      <c r="S78" s="5">
        <v>31200</v>
      </c>
      <c r="T78" s="5">
        <v>36580</v>
      </c>
      <c r="U78" s="5">
        <v>41960</v>
      </c>
      <c r="V78" s="5">
        <v>46500</v>
      </c>
      <c r="W78" s="5">
        <v>49500</v>
      </c>
      <c r="X78" s="5">
        <f t="shared" si="21"/>
        <v>43680</v>
      </c>
      <c r="Y78" s="5">
        <f t="shared" si="22"/>
        <v>46176</v>
      </c>
      <c r="Z78" s="5">
        <f t="shared" si="23"/>
        <v>48672</v>
      </c>
      <c r="AA78" s="5">
        <f t="shared" si="23"/>
        <v>51168</v>
      </c>
      <c r="AB78" s="5">
        <v>42000</v>
      </c>
      <c r="AC78" s="5">
        <v>48000</v>
      </c>
      <c r="AD78" s="5">
        <v>54000</v>
      </c>
      <c r="AE78" s="5">
        <v>60000</v>
      </c>
      <c r="AF78" s="5">
        <v>64800</v>
      </c>
      <c r="AG78" s="5">
        <v>69600</v>
      </c>
      <c r="AH78" s="5">
        <v>74400</v>
      </c>
      <c r="AI78" s="5">
        <v>79200</v>
      </c>
      <c r="AJ78" s="5">
        <f t="shared" si="24"/>
        <v>84000</v>
      </c>
      <c r="AK78" s="5">
        <f t="shared" si="25"/>
        <v>88800</v>
      </c>
      <c r="AL78" s="5">
        <f t="shared" si="26"/>
        <v>93600</v>
      </c>
      <c r="AM78" s="5">
        <f t="shared" si="26"/>
        <v>98400</v>
      </c>
    </row>
    <row r="79" spans="1:39" x14ac:dyDescent="0.35">
      <c r="A79" t="s">
        <v>273</v>
      </c>
      <c r="B79" t="s">
        <v>274</v>
      </c>
      <c r="C79" t="s">
        <v>110</v>
      </c>
      <c r="D79" s="5">
        <v>26250</v>
      </c>
      <c r="E79" s="5">
        <v>30000</v>
      </c>
      <c r="F79" s="5">
        <v>33750</v>
      </c>
      <c r="G79" s="5">
        <v>37500</v>
      </c>
      <c r="H79" s="5">
        <v>40500</v>
      </c>
      <c r="I79" s="5">
        <v>43500</v>
      </c>
      <c r="J79" s="5">
        <v>46500</v>
      </c>
      <c r="K79" s="5">
        <v>49500</v>
      </c>
      <c r="L79" s="5">
        <f t="shared" si="18"/>
        <v>52500</v>
      </c>
      <c r="M79" s="5">
        <f t="shared" si="19"/>
        <v>55500</v>
      </c>
      <c r="N79" s="5">
        <f t="shared" si="20"/>
        <v>58500</v>
      </c>
      <c r="O79" s="5">
        <f t="shared" si="20"/>
        <v>61500</v>
      </c>
      <c r="P79" s="5">
        <v>15750</v>
      </c>
      <c r="Q79" s="5">
        <v>20440</v>
      </c>
      <c r="R79" s="5">
        <v>25820</v>
      </c>
      <c r="S79" s="5">
        <v>31200</v>
      </c>
      <c r="T79" s="5">
        <v>36580</v>
      </c>
      <c r="U79" s="5">
        <v>41960</v>
      </c>
      <c r="V79" s="5">
        <v>46500</v>
      </c>
      <c r="W79" s="5">
        <v>49500</v>
      </c>
      <c r="X79" s="5">
        <f t="shared" si="21"/>
        <v>43680</v>
      </c>
      <c r="Y79" s="5">
        <f t="shared" si="22"/>
        <v>46176</v>
      </c>
      <c r="Z79" s="5">
        <f t="shared" si="23"/>
        <v>48672</v>
      </c>
      <c r="AA79" s="5">
        <f t="shared" si="23"/>
        <v>51168</v>
      </c>
      <c r="AB79" s="5">
        <v>42000</v>
      </c>
      <c r="AC79" s="5">
        <v>48000</v>
      </c>
      <c r="AD79" s="5">
        <v>54000</v>
      </c>
      <c r="AE79" s="5">
        <v>60000</v>
      </c>
      <c r="AF79" s="5">
        <v>64800</v>
      </c>
      <c r="AG79" s="5">
        <v>69600</v>
      </c>
      <c r="AH79" s="5">
        <v>74400</v>
      </c>
      <c r="AI79" s="5">
        <v>79200</v>
      </c>
      <c r="AJ79" s="5">
        <f t="shared" si="24"/>
        <v>84000</v>
      </c>
      <c r="AK79" s="5">
        <f t="shared" si="25"/>
        <v>88800</v>
      </c>
      <c r="AL79" s="5">
        <f t="shared" si="26"/>
        <v>93600</v>
      </c>
      <c r="AM79" s="5">
        <f t="shared" si="26"/>
        <v>98400</v>
      </c>
    </row>
    <row r="80" spans="1:39" x14ac:dyDescent="0.35">
      <c r="A80" t="s">
        <v>275</v>
      </c>
      <c r="B80" t="s">
        <v>276</v>
      </c>
      <c r="C80" t="s">
        <v>119</v>
      </c>
      <c r="D80" s="5">
        <v>33150</v>
      </c>
      <c r="E80" s="5">
        <v>37850</v>
      </c>
      <c r="F80" s="5">
        <v>42600</v>
      </c>
      <c r="G80" s="5">
        <v>47300</v>
      </c>
      <c r="H80" s="5">
        <v>51100</v>
      </c>
      <c r="I80" s="5">
        <v>54900</v>
      </c>
      <c r="J80" s="5">
        <v>58700</v>
      </c>
      <c r="K80" s="5">
        <v>62450</v>
      </c>
      <c r="L80" s="5">
        <f t="shared" si="18"/>
        <v>66220</v>
      </c>
      <c r="M80" s="5">
        <f t="shared" si="19"/>
        <v>70004</v>
      </c>
      <c r="N80" s="5">
        <f t="shared" si="20"/>
        <v>73788</v>
      </c>
      <c r="O80" s="5">
        <f t="shared" si="20"/>
        <v>77572</v>
      </c>
      <c r="P80" s="5">
        <v>19900</v>
      </c>
      <c r="Q80" s="5">
        <v>22750</v>
      </c>
      <c r="R80" s="5">
        <v>25820</v>
      </c>
      <c r="S80" s="5">
        <v>31200</v>
      </c>
      <c r="T80" s="5">
        <v>36580</v>
      </c>
      <c r="U80" s="5">
        <v>41960</v>
      </c>
      <c r="V80" s="5">
        <v>47340</v>
      </c>
      <c r="W80" s="5">
        <v>52720</v>
      </c>
      <c r="X80" s="5">
        <f t="shared" si="21"/>
        <v>43680</v>
      </c>
      <c r="Y80" s="5">
        <f t="shared" si="22"/>
        <v>46176</v>
      </c>
      <c r="Z80" s="5">
        <f t="shared" si="23"/>
        <v>48672</v>
      </c>
      <c r="AA80" s="5">
        <f t="shared" si="23"/>
        <v>51168</v>
      </c>
      <c r="AB80" s="5">
        <v>53000</v>
      </c>
      <c r="AC80" s="5">
        <v>60600</v>
      </c>
      <c r="AD80" s="5">
        <v>68150</v>
      </c>
      <c r="AE80" s="5">
        <v>75700</v>
      </c>
      <c r="AF80" s="5">
        <v>81800</v>
      </c>
      <c r="AG80" s="5">
        <v>87850</v>
      </c>
      <c r="AH80" s="5">
        <v>93900</v>
      </c>
      <c r="AI80" s="5">
        <v>99950</v>
      </c>
      <c r="AJ80" s="5">
        <f t="shared" si="24"/>
        <v>105980</v>
      </c>
      <c r="AK80" s="5">
        <f t="shared" si="25"/>
        <v>112036</v>
      </c>
      <c r="AL80" s="5">
        <f t="shared" si="26"/>
        <v>118092</v>
      </c>
      <c r="AM80" s="5">
        <f t="shared" si="26"/>
        <v>124148</v>
      </c>
    </row>
    <row r="81" spans="1:39" x14ac:dyDescent="0.35">
      <c r="A81" t="s">
        <v>277</v>
      </c>
      <c r="B81" t="s">
        <v>278</v>
      </c>
      <c r="C81" t="s">
        <v>146</v>
      </c>
      <c r="D81" s="5">
        <v>27300</v>
      </c>
      <c r="E81" s="5">
        <v>31200</v>
      </c>
      <c r="F81" s="5">
        <v>35100</v>
      </c>
      <c r="G81" s="5">
        <v>38950</v>
      </c>
      <c r="H81" s="5">
        <v>42100</v>
      </c>
      <c r="I81" s="5">
        <v>45200</v>
      </c>
      <c r="J81" s="5">
        <v>48300</v>
      </c>
      <c r="K81" s="5">
        <v>51450</v>
      </c>
      <c r="L81" s="5">
        <f t="shared" si="18"/>
        <v>54530</v>
      </c>
      <c r="M81" s="5">
        <f t="shared" si="19"/>
        <v>57646</v>
      </c>
      <c r="N81" s="5">
        <f t="shared" si="20"/>
        <v>60762</v>
      </c>
      <c r="O81" s="5">
        <f t="shared" si="20"/>
        <v>63878</v>
      </c>
      <c r="P81" s="5">
        <v>16350</v>
      </c>
      <c r="Q81" s="5">
        <v>20440</v>
      </c>
      <c r="R81" s="5">
        <v>25820</v>
      </c>
      <c r="S81" s="5">
        <v>31200</v>
      </c>
      <c r="T81" s="5">
        <v>36580</v>
      </c>
      <c r="U81" s="5">
        <v>41960</v>
      </c>
      <c r="V81" s="5">
        <v>47340</v>
      </c>
      <c r="W81" s="5">
        <v>51450</v>
      </c>
      <c r="X81" s="5">
        <f t="shared" si="21"/>
        <v>43680</v>
      </c>
      <c r="Y81" s="5">
        <f t="shared" si="22"/>
        <v>46176</v>
      </c>
      <c r="Z81" s="5">
        <f t="shared" si="23"/>
        <v>48672</v>
      </c>
      <c r="AA81" s="5">
        <f t="shared" si="23"/>
        <v>51168</v>
      </c>
      <c r="AB81" s="5">
        <v>43650</v>
      </c>
      <c r="AC81" s="5">
        <v>49850</v>
      </c>
      <c r="AD81" s="5">
        <v>56100</v>
      </c>
      <c r="AE81" s="5">
        <v>62300</v>
      </c>
      <c r="AF81" s="5">
        <v>67300</v>
      </c>
      <c r="AG81" s="5">
        <v>72300</v>
      </c>
      <c r="AH81" s="5">
        <v>77300</v>
      </c>
      <c r="AI81" s="5">
        <v>82250</v>
      </c>
      <c r="AJ81" s="5">
        <f t="shared" si="24"/>
        <v>87220</v>
      </c>
      <c r="AK81" s="5">
        <f t="shared" si="25"/>
        <v>92204</v>
      </c>
      <c r="AL81" s="5">
        <f t="shared" si="26"/>
        <v>97188</v>
      </c>
      <c r="AM81" s="5">
        <f t="shared" si="26"/>
        <v>102172</v>
      </c>
    </row>
    <row r="82" spans="1:39" x14ac:dyDescent="0.35">
      <c r="A82" t="s">
        <v>279</v>
      </c>
      <c r="B82" t="s">
        <v>280</v>
      </c>
      <c r="C82" t="s">
        <v>143</v>
      </c>
      <c r="D82" s="5">
        <v>28150</v>
      </c>
      <c r="E82" s="5">
        <v>32150</v>
      </c>
      <c r="F82" s="5">
        <v>36150</v>
      </c>
      <c r="G82" s="5">
        <v>40200</v>
      </c>
      <c r="H82" s="5">
        <v>43450</v>
      </c>
      <c r="I82" s="5">
        <v>46600</v>
      </c>
      <c r="J82" s="5">
        <v>49850</v>
      </c>
      <c r="K82" s="5">
        <v>53050</v>
      </c>
      <c r="L82" s="5">
        <f t="shared" si="18"/>
        <v>56280</v>
      </c>
      <c r="M82" s="5">
        <f t="shared" si="19"/>
        <v>59496</v>
      </c>
      <c r="N82" s="5">
        <f t="shared" si="20"/>
        <v>62712</v>
      </c>
      <c r="O82" s="5">
        <f t="shared" si="20"/>
        <v>65928</v>
      </c>
      <c r="P82" s="5">
        <v>16900</v>
      </c>
      <c r="Q82" s="5">
        <v>20440</v>
      </c>
      <c r="R82" s="5">
        <v>25820</v>
      </c>
      <c r="S82" s="5">
        <v>31200</v>
      </c>
      <c r="T82" s="5">
        <v>36580</v>
      </c>
      <c r="U82" s="5">
        <v>41960</v>
      </c>
      <c r="V82" s="5">
        <v>47340</v>
      </c>
      <c r="W82" s="5">
        <v>52720</v>
      </c>
      <c r="X82" s="5">
        <f t="shared" si="21"/>
        <v>43680</v>
      </c>
      <c r="Y82" s="5">
        <f t="shared" si="22"/>
        <v>46176</v>
      </c>
      <c r="Z82" s="5">
        <f t="shared" si="23"/>
        <v>48672</v>
      </c>
      <c r="AA82" s="5">
        <f t="shared" si="23"/>
        <v>51168</v>
      </c>
      <c r="AB82" s="5">
        <v>45000</v>
      </c>
      <c r="AC82" s="5">
        <v>51450</v>
      </c>
      <c r="AD82" s="5">
        <v>57900</v>
      </c>
      <c r="AE82" s="5">
        <v>64300</v>
      </c>
      <c r="AF82" s="5">
        <v>69450</v>
      </c>
      <c r="AG82" s="5">
        <v>74600</v>
      </c>
      <c r="AH82" s="5">
        <v>79750</v>
      </c>
      <c r="AI82" s="5">
        <v>84900</v>
      </c>
      <c r="AJ82" s="5">
        <f t="shared" si="24"/>
        <v>90020</v>
      </c>
      <c r="AK82" s="5">
        <f t="shared" si="25"/>
        <v>95164</v>
      </c>
      <c r="AL82" s="5">
        <f t="shared" si="26"/>
        <v>100308</v>
      </c>
      <c r="AM82" s="5">
        <f t="shared" si="26"/>
        <v>105452</v>
      </c>
    </row>
    <row r="83" spans="1:39" x14ac:dyDescent="0.35">
      <c r="A83" t="s">
        <v>281</v>
      </c>
      <c r="B83" t="s">
        <v>282</v>
      </c>
      <c r="C83" t="s">
        <v>116</v>
      </c>
      <c r="D83" s="5">
        <v>26250</v>
      </c>
      <c r="E83" s="5">
        <v>30000</v>
      </c>
      <c r="F83" s="5">
        <v>33750</v>
      </c>
      <c r="G83" s="5">
        <v>37500</v>
      </c>
      <c r="H83" s="5">
        <v>40500</v>
      </c>
      <c r="I83" s="5">
        <v>43500</v>
      </c>
      <c r="J83" s="5">
        <v>46500</v>
      </c>
      <c r="K83" s="5">
        <v>49500</v>
      </c>
      <c r="L83" s="5">
        <f t="shared" si="18"/>
        <v>52500</v>
      </c>
      <c r="M83" s="5">
        <f t="shared" si="19"/>
        <v>55500</v>
      </c>
      <c r="N83" s="5">
        <f t="shared" ref="N83:O98" si="27">M83+(M83-L83)</f>
        <v>58500</v>
      </c>
      <c r="O83" s="5">
        <f t="shared" si="27"/>
        <v>61500</v>
      </c>
      <c r="P83" s="5">
        <v>15750</v>
      </c>
      <c r="Q83" s="5">
        <v>20440</v>
      </c>
      <c r="R83" s="5">
        <v>25820</v>
      </c>
      <c r="S83" s="5">
        <v>31200</v>
      </c>
      <c r="T83" s="5">
        <v>36580</v>
      </c>
      <c r="U83" s="5">
        <v>41960</v>
      </c>
      <c r="V83" s="5">
        <v>46500</v>
      </c>
      <c r="W83" s="5">
        <v>49500</v>
      </c>
      <c r="X83" s="5">
        <f t="shared" si="21"/>
        <v>43680</v>
      </c>
      <c r="Y83" s="5">
        <f t="shared" si="22"/>
        <v>46176</v>
      </c>
      <c r="Z83" s="5">
        <f t="shared" ref="Z83:AA98" si="28">Y83+(Y83-X83)</f>
        <v>48672</v>
      </c>
      <c r="AA83" s="5">
        <f t="shared" si="28"/>
        <v>51168</v>
      </c>
      <c r="AB83" s="5">
        <v>42000</v>
      </c>
      <c r="AC83" s="5">
        <v>48000</v>
      </c>
      <c r="AD83" s="5">
        <v>54000</v>
      </c>
      <c r="AE83" s="5">
        <v>60000</v>
      </c>
      <c r="AF83" s="5">
        <v>64800</v>
      </c>
      <c r="AG83" s="5">
        <v>69600</v>
      </c>
      <c r="AH83" s="5">
        <v>74400</v>
      </c>
      <c r="AI83" s="5">
        <v>79200</v>
      </c>
      <c r="AJ83" s="5">
        <f t="shared" si="24"/>
        <v>84000</v>
      </c>
      <c r="AK83" s="5">
        <f t="shared" si="25"/>
        <v>88800</v>
      </c>
      <c r="AL83" s="5">
        <f t="shared" ref="AL83:AM98" si="29">AK83+(AK83-AJ83)</f>
        <v>93600</v>
      </c>
      <c r="AM83" s="5">
        <f t="shared" si="29"/>
        <v>98400</v>
      </c>
    </row>
    <row r="84" spans="1:39" x14ac:dyDescent="0.35">
      <c r="A84" t="s">
        <v>283</v>
      </c>
      <c r="B84" t="s">
        <v>284</v>
      </c>
      <c r="C84" t="s">
        <v>101</v>
      </c>
      <c r="D84" s="5">
        <v>30950</v>
      </c>
      <c r="E84" s="5">
        <v>35350</v>
      </c>
      <c r="F84" s="5">
        <v>39750</v>
      </c>
      <c r="G84" s="5">
        <v>44150</v>
      </c>
      <c r="H84" s="5">
        <v>47700</v>
      </c>
      <c r="I84" s="5">
        <v>51250</v>
      </c>
      <c r="J84" s="5">
        <v>54750</v>
      </c>
      <c r="K84" s="5">
        <v>58300</v>
      </c>
      <c r="L84" s="5">
        <f t="shared" si="18"/>
        <v>61809.999999999993</v>
      </c>
      <c r="M84" s="5">
        <f t="shared" si="19"/>
        <v>65342</v>
      </c>
      <c r="N84" s="5">
        <f t="shared" si="27"/>
        <v>68874</v>
      </c>
      <c r="O84" s="5">
        <f t="shared" si="27"/>
        <v>72406</v>
      </c>
      <c r="P84" s="5">
        <v>18550</v>
      </c>
      <c r="Q84" s="5">
        <v>21200</v>
      </c>
      <c r="R84" s="5">
        <v>25820</v>
      </c>
      <c r="S84" s="5">
        <v>31200</v>
      </c>
      <c r="T84" s="5">
        <v>36580</v>
      </c>
      <c r="U84" s="5">
        <v>41960</v>
      </c>
      <c r="V84" s="5">
        <v>47340</v>
      </c>
      <c r="W84" s="5">
        <v>52720</v>
      </c>
      <c r="X84" s="5">
        <f t="shared" si="21"/>
        <v>43680</v>
      </c>
      <c r="Y84" s="5">
        <f t="shared" si="22"/>
        <v>46176</v>
      </c>
      <c r="Z84" s="5">
        <f t="shared" si="28"/>
        <v>48672</v>
      </c>
      <c r="AA84" s="5">
        <f t="shared" si="28"/>
        <v>51168</v>
      </c>
      <c r="AB84" s="5">
        <v>49500</v>
      </c>
      <c r="AC84" s="5">
        <v>56500</v>
      </c>
      <c r="AD84" s="5">
        <v>63600</v>
      </c>
      <c r="AE84" s="5">
        <v>70650</v>
      </c>
      <c r="AF84" s="5">
        <v>76300</v>
      </c>
      <c r="AG84" s="5">
        <v>82000</v>
      </c>
      <c r="AH84" s="5">
        <v>87650</v>
      </c>
      <c r="AI84" s="5">
        <v>93300</v>
      </c>
      <c r="AJ84" s="5">
        <f t="shared" si="24"/>
        <v>98910</v>
      </c>
      <c r="AK84" s="5">
        <f t="shared" si="25"/>
        <v>104562</v>
      </c>
      <c r="AL84" s="5">
        <f t="shared" si="29"/>
        <v>110214</v>
      </c>
      <c r="AM84" s="5">
        <f t="shared" si="29"/>
        <v>115866</v>
      </c>
    </row>
    <row r="85" spans="1:39" x14ac:dyDescent="0.35">
      <c r="A85" t="s">
        <v>285</v>
      </c>
      <c r="B85" t="s">
        <v>286</v>
      </c>
      <c r="C85" t="s">
        <v>119</v>
      </c>
      <c r="D85" s="5">
        <v>33150</v>
      </c>
      <c r="E85" s="5">
        <v>37850</v>
      </c>
      <c r="F85" s="5">
        <v>42600</v>
      </c>
      <c r="G85" s="5">
        <v>47300</v>
      </c>
      <c r="H85" s="5">
        <v>51100</v>
      </c>
      <c r="I85" s="5">
        <v>54900</v>
      </c>
      <c r="J85" s="5">
        <v>58700</v>
      </c>
      <c r="K85" s="5">
        <v>62450</v>
      </c>
      <c r="L85" s="5">
        <f t="shared" si="18"/>
        <v>66220</v>
      </c>
      <c r="M85" s="5">
        <f t="shared" si="19"/>
        <v>70004</v>
      </c>
      <c r="N85" s="5">
        <f t="shared" si="27"/>
        <v>73788</v>
      </c>
      <c r="O85" s="5">
        <f t="shared" si="27"/>
        <v>77572</v>
      </c>
      <c r="P85" s="5">
        <v>19900</v>
      </c>
      <c r="Q85" s="5">
        <v>22750</v>
      </c>
      <c r="R85" s="5">
        <v>25820</v>
      </c>
      <c r="S85" s="5">
        <v>31200</v>
      </c>
      <c r="T85" s="5">
        <v>36580</v>
      </c>
      <c r="U85" s="5">
        <v>41960</v>
      </c>
      <c r="V85" s="5">
        <v>47340</v>
      </c>
      <c r="W85" s="5">
        <v>52720</v>
      </c>
      <c r="X85" s="5">
        <f t="shared" si="21"/>
        <v>43680</v>
      </c>
      <c r="Y85" s="5">
        <f t="shared" si="22"/>
        <v>46176</v>
      </c>
      <c r="Z85" s="5">
        <f t="shared" si="28"/>
        <v>48672</v>
      </c>
      <c r="AA85" s="5">
        <f t="shared" si="28"/>
        <v>51168</v>
      </c>
      <c r="AB85" s="5">
        <v>53000</v>
      </c>
      <c r="AC85" s="5">
        <v>60600</v>
      </c>
      <c r="AD85" s="5">
        <v>68150</v>
      </c>
      <c r="AE85" s="5">
        <v>75700</v>
      </c>
      <c r="AF85" s="5">
        <v>81800</v>
      </c>
      <c r="AG85" s="5">
        <v>87850</v>
      </c>
      <c r="AH85" s="5">
        <v>93900</v>
      </c>
      <c r="AI85" s="5">
        <v>99950</v>
      </c>
      <c r="AJ85" s="5">
        <f t="shared" si="24"/>
        <v>105980</v>
      </c>
      <c r="AK85" s="5">
        <f t="shared" si="25"/>
        <v>112036</v>
      </c>
      <c r="AL85" s="5">
        <f t="shared" si="29"/>
        <v>118092</v>
      </c>
      <c r="AM85" s="5">
        <f t="shared" si="29"/>
        <v>124148</v>
      </c>
    </row>
    <row r="86" spans="1:39" x14ac:dyDescent="0.35">
      <c r="A86" t="s">
        <v>287</v>
      </c>
      <c r="B86" t="s">
        <v>288</v>
      </c>
      <c r="C86" t="s">
        <v>122</v>
      </c>
      <c r="D86" s="5">
        <v>28750</v>
      </c>
      <c r="E86" s="5">
        <v>32850</v>
      </c>
      <c r="F86" s="5">
        <v>36950</v>
      </c>
      <c r="G86" s="5">
        <v>41050</v>
      </c>
      <c r="H86" s="5">
        <v>44350</v>
      </c>
      <c r="I86" s="5">
        <v>47650</v>
      </c>
      <c r="J86" s="5">
        <v>50950</v>
      </c>
      <c r="K86" s="5">
        <v>54200</v>
      </c>
      <c r="L86" s="5">
        <f t="shared" si="18"/>
        <v>57469.999999999993</v>
      </c>
      <c r="M86" s="5">
        <f t="shared" si="19"/>
        <v>60754</v>
      </c>
      <c r="N86" s="5">
        <f t="shared" si="27"/>
        <v>64038.000000000007</v>
      </c>
      <c r="O86" s="5">
        <f t="shared" si="27"/>
        <v>67322.000000000015</v>
      </c>
      <c r="P86" s="5">
        <v>17300</v>
      </c>
      <c r="Q86" s="5">
        <v>20440</v>
      </c>
      <c r="R86" s="5">
        <v>25820</v>
      </c>
      <c r="S86" s="5">
        <v>31200</v>
      </c>
      <c r="T86" s="5">
        <v>36580</v>
      </c>
      <c r="U86" s="5">
        <v>41960</v>
      </c>
      <c r="V86" s="5">
        <v>47340</v>
      </c>
      <c r="W86" s="5">
        <v>52720</v>
      </c>
      <c r="X86" s="5">
        <f t="shared" si="21"/>
        <v>43680</v>
      </c>
      <c r="Y86" s="5">
        <f t="shared" si="22"/>
        <v>46176</v>
      </c>
      <c r="Z86" s="5">
        <f t="shared" si="28"/>
        <v>48672</v>
      </c>
      <c r="AA86" s="5">
        <f t="shared" si="28"/>
        <v>51168</v>
      </c>
      <c r="AB86" s="5">
        <v>46000</v>
      </c>
      <c r="AC86" s="5">
        <v>52550</v>
      </c>
      <c r="AD86" s="5">
        <v>59150</v>
      </c>
      <c r="AE86" s="5">
        <v>65700</v>
      </c>
      <c r="AF86" s="5">
        <v>71000</v>
      </c>
      <c r="AG86" s="5">
        <v>76250</v>
      </c>
      <c r="AH86" s="5">
        <v>81500</v>
      </c>
      <c r="AI86" s="5">
        <v>86750</v>
      </c>
      <c r="AJ86" s="5">
        <f t="shared" si="24"/>
        <v>91980</v>
      </c>
      <c r="AK86" s="5">
        <f t="shared" si="25"/>
        <v>97236</v>
      </c>
      <c r="AL86" s="5">
        <f t="shared" si="29"/>
        <v>102492</v>
      </c>
      <c r="AM86" s="5">
        <f t="shared" si="29"/>
        <v>107748</v>
      </c>
    </row>
    <row r="87" spans="1:39" x14ac:dyDescent="0.35">
      <c r="A87" t="s">
        <v>289</v>
      </c>
      <c r="B87" t="s">
        <v>290</v>
      </c>
      <c r="C87" t="s">
        <v>116</v>
      </c>
      <c r="D87" s="5">
        <v>33300</v>
      </c>
      <c r="E87" s="5">
        <v>38050</v>
      </c>
      <c r="F87" s="5">
        <v>42800</v>
      </c>
      <c r="G87" s="5">
        <v>47550</v>
      </c>
      <c r="H87" s="5">
        <v>51400</v>
      </c>
      <c r="I87" s="5">
        <v>55200</v>
      </c>
      <c r="J87" s="5">
        <v>59000</v>
      </c>
      <c r="K87" s="5">
        <v>62800</v>
      </c>
      <c r="L87" s="5">
        <f t="shared" si="18"/>
        <v>66570</v>
      </c>
      <c r="M87" s="5">
        <f t="shared" si="19"/>
        <v>70374</v>
      </c>
      <c r="N87" s="5">
        <f t="shared" si="27"/>
        <v>74178</v>
      </c>
      <c r="O87" s="5">
        <f t="shared" si="27"/>
        <v>77982</v>
      </c>
      <c r="P87" s="5">
        <v>20000</v>
      </c>
      <c r="Q87" s="5">
        <v>22850</v>
      </c>
      <c r="R87" s="5">
        <v>25820</v>
      </c>
      <c r="S87" s="5">
        <v>31200</v>
      </c>
      <c r="T87" s="5">
        <v>36580</v>
      </c>
      <c r="U87" s="5">
        <v>41960</v>
      </c>
      <c r="V87" s="5">
        <v>47340</v>
      </c>
      <c r="W87" s="5">
        <v>52720</v>
      </c>
      <c r="X87" s="5">
        <f t="shared" si="21"/>
        <v>43680</v>
      </c>
      <c r="Y87" s="5">
        <f t="shared" si="22"/>
        <v>46176</v>
      </c>
      <c r="Z87" s="5">
        <f t="shared" si="28"/>
        <v>48672</v>
      </c>
      <c r="AA87" s="5">
        <f t="shared" si="28"/>
        <v>51168</v>
      </c>
      <c r="AB87" s="5">
        <v>53250</v>
      </c>
      <c r="AC87" s="5">
        <v>60900</v>
      </c>
      <c r="AD87" s="5">
        <v>68500</v>
      </c>
      <c r="AE87" s="5">
        <v>76100</v>
      </c>
      <c r="AF87" s="5">
        <v>82200</v>
      </c>
      <c r="AG87" s="5">
        <v>88300</v>
      </c>
      <c r="AH87" s="5">
        <v>94400</v>
      </c>
      <c r="AI87" s="5">
        <v>100450</v>
      </c>
      <c r="AJ87" s="5">
        <f t="shared" si="24"/>
        <v>106540</v>
      </c>
      <c r="AK87" s="5">
        <f t="shared" si="25"/>
        <v>112628</v>
      </c>
      <c r="AL87" s="5">
        <f t="shared" si="29"/>
        <v>118716</v>
      </c>
      <c r="AM87" s="5">
        <f t="shared" si="29"/>
        <v>124804</v>
      </c>
    </row>
    <row r="88" spans="1:39" x14ac:dyDescent="0.35">
      <c r="A88" t="s">
        <v>291</v>
      </c>
      <c r="B88" t="s">
        <v>292</v>
      </c>
      <c r="C88" t="s">
        <v>101</v>
      </c>
      <c r="D88" s="5">
        <v>35450</v>
      </c>
      <c r="E88" s="5">
        <v>40500</v>
      </c>
      <c r="F88" s="5">
        <v>45550</v>
      </c>
      <c r="G88" s="5">
        <v>50650</v>
      </c>
      <c r="H88" s="5">
        <v>54700</v>
      </c>
      <c r="I88" s="5">
        <v>58750</v>
      </c>
      <c r="J88" s="5">
        <v>62850</v>
      </c>
      <c r="K88" s="5">
        <v>66850</v>
      </c>
      <c r="L88" s="5">
        <f t="shared" si="18"/>
        <v>70910</v>
      </c>
      <c r="M88" s="5">
        <f t="shared" si="19"/>
        <v>74962</v>
      </c>
      <c r="N88" s="5">
        <f t="shared" si="27"/>
        <v>79014</v>
      </c>
      <c r="O88" s="5">
        <f t="shared" si="27"/>
        <v>83066</v>
      </c>
      <c r="P88" s="5">
        <v>21300</v>
      </c>
      <c r="Q88" s="5">
        <v>24350</v>
      </c>
      <c r="R88" s="5">
        <v>27400</v>
      </c>
      <c r="S88" s="5">
        <v>31200</v>
      </c>
      <c r="T88" s="5">
        <v>36580</v>
      </c>
      <c r="U88" s="5">
        <v>41960</v>
      </c>
      <c r="V88" s="5">
        <v>47340</v>
      </c>
      <c r="W88" s="5">
        <v>52720</v>
      </c>
      <c r="X88" s="5">
        <f t="shared" si="21"/>
        <v>43680</v>
      </c>
      <c r="Y88" s="5">
        <f t="shared" si="22"/>
        <v>46176</v>
      </c>
      <c r="Z88" s="5">
        <f t="shared" si="28"/>
        <v>48672</v>
      </c>
      <c r="AA88" s="5">
        <f t="shared" si="28"/>
        <v>51168</v>
      </c>
      <c r="AB88" s="5">
        <v>56750</v>
      </c>
      <c r="AC88" s="5">
        <v>64850</v>
      </c>
      <c r="AD88" s="5">
        <v>72950</v>
      </c>
      <c r="AE88" s="5">
        <v>81050</v>
      </c>
      <c r="AF88" s="5">
        <v>87550</v>
      </c>
      <c r="AG88" s="5">
        <v>94050</v>
      </c>
      <c r="AH88" s="5">
        <v>100500</v>
      </c>
      <c r="AI88" s="5">
        <v>107000</v>
      </c>
      <c r="AJ88" s="5">
        <f t="shared" si="24"/>
        <v>113470</v>
      </c>
      <c r="AK88" s="5">
        <f t="shared" si="25"/>
        <v>119954</v>
      </c>
      <c r="AL88" s="5">
        <f t="shared" si="29"/>
        <v>126438</v>
      </c>
      <c r="AM88" s="5">
        <f t="shared" si="29"/>
        <v>132922</v>
      </c>
    </row>
    <row r="89" spans="1:39" x14ac:dyDescent="0.35">
      <c r="A89" t="s">
        <v>293</v>
      </c>
      <c r="B89" t="s">
        <v>294</v>
      </c>
      <c r="C89" t="s">
        <v>170</v>
      </c>
      <c r="D89" s="5">
        <v>28200</v>
      </c>
      <c r="E89" s="5">
        <v>32200</v>
      </c>
      <c r="F89" s="5">
        <v>36200</v>
      </c>
      <c r="G89" s="5">
        <v>40250</v>
      </c>
      <c r="H89" s="5">
        <v>43500</v>
      </c>
      <c r="I89" s="5">
        <v>46700</v>
      </c>
      <c r="J89" s="5">
        <v>49900</v>
      </c>
      <c r="K89" s="5">
        <v>53150</v>
      </c>
      <c r="L89" s="5">
        <f t="shared" si="18"/>
        <v>56350</v>
      </c>
      <c r="M89" s="5">
        <f t="shared" si="19"/>
        <v>59570</v>
      </c>
      <c r="N89" s="5">
        <f t="shared" si="27"/>
        <v>62790</v>
      </c>
      <c r="O89" s="5">
        <f t="shared" si="27"/>
        <v>66010</v>
      </c>
      <c r="P89" s="5">
        <v>16950</v>
      </c>
      <c r="Q89" s="5">
        <v>20440</v>
      </c>
      <c r="R89" s="5">
        <v>25820</v>
      </c>
      <c r="S89" s="5">
        <v>31200</v>
      </c>
      <c r="T89" s="5">
        <v>36580</v>
      </c>
      <c r="U89" s="5">
        <v>41960</v>
      </c>
      <c r="V89" s="5">
        <v>47340</v>
      </c>
      <c r="W89" s="5">
        <v>52720</v>
      </c>
      <c r="X89" s="5">
        <f t="shared" si="21"/>
        <v>43680</v>
      </c>
      <c r="Y89" s="5">
        <f t="shared" si="22"/>
        <v>46176</v>
      </c>
      <c r="Z89" s="5">
        <f t="shared" si="28"/>
        <v>48672</v>
      </c>
      <c r="AA89" s="5">
        <f t="shared" si="28"/>
        <v>51168</v>
      </c>
      <c r="AB89" s="5">
        <v>45100</v>
      </c>
      <c r="AC89" s="5">
        <v>51500</v>
      </c>
      <c r="AD89" s="5">
        <v>57950</v>
      </c>
      <c r="AE89" s="5">
        <v>64400</v>
      </c>
      <c r="AF89" s="5">
        <v>69550</v>
      </c>
      <c r="AG89" s="5">
        <v>74700</v>
      </c>
      <c r="AH89" s="5">
        <v>79900</v>
      </c>
      <c r="AI89" s="5">
        <v>85000</v>
      </c>
      <c r="AJ89" s="5">
        <f t="shared" si="24"/>
        <v>90160</v>
      </c>
      <c r="AK89" s="5">
        <f t="shared" si="25"/>
        <v>95312</v>
      </c>
      <c r="AL89" s="5">
        <f t="shared" si="29"/>
        <v>100464</v>
      </c>
      <c r="AM89" s="5">
        <f t="shared" si="29"/>
        <v>105616</v>
      </c>
    </row>
    <row r="90" spans="1:39" x14ac:dyDescent="0.35">
      <c r="A90" t="s">
        <v>295</v>
      </c>
      <c r="B90" t="s">
        <v>296</v>
      </c>
      <c r="C90" t="s">
        <v>170</v>
      </c>
      <c r="D90" s="5">
        <v>26250</v>
      </c>
      <c r="E90" s="5">
        <v>30000</v>
      </c>
      <c r="F90" s="5">
        <v>33750</v>
      </c>
      <c r="G90" s="5">
        <v>37500</v>
      </c>
      <c r="H90" s="5">
        <v>40500</v>
      </c>
      <c r="I90" s="5">
        <v>43500</v>
      </c>
      <c r="J90" s="5">
        <v>46500</v>
      </c>
      <c r="K90" s="5">
        <v>49500</v>
      </c>
      <c r="L90" s="5">
        <f t="shared" si="18"/>
        <v>52500</v>
      </c>
      <c r="M90" s="5">
        <f t="shared" si="19"/>
        <v>55500</v>
      </c>
      <c r="N90" s="5">
        <f t="shared" si="27"/>
        <v>58500</v>
      </c>
      <c r="O90" s="5">
        <f t="shared" si="27"/>
        <v>61500</v>
      </c>
      <c r="P90" s="5">
        <v>15750</v>
      </c>
      <c r="Q90" s="5">
        <v>20440</v>
      </c>
      <c r="R90" s="5">
        <v>25820</v>
      </c>
      <c r="S90" s="5">
        <v>31200</v>
      </c>
      <c r="T90" s="5">
        <v>36580</v>
      </c>
      <c r="U90" s="5">
        <v>41960</v>
      </c>
      <c r="V90" s="5">
        <v>46500</v>
      </c>
      <c r="W90" s="5">
        <v>49500</v>
      </c>
      <c r="X90" s="5">
        <f t="shared" si="21"/>
        <v>43680</v>
      </c>
      <c r="Y90" s="5">
        <f t="shared" si="22"/>
        <v>46176</v>
      </c>
      <c r="Z90" s="5">
        <f t="shared" si="28"/>
        <v>48672</v>
      </c>
      <c r="AA90" s="5">
        <f t="shared" si="28"/>
        <v>51168</v>
      </c>
      <c r="AB90" s="5">
        <v>42000</v>
      </c>
      <c r="AC90" s="5">
        <v>48000</v>
      </c>
      <c r="AD90" s="5">
        <v>54000</v>
      </c>
      <c r="AE90" s="5">
        <v>60000</v>
      </c>
      <c r="AF90" s="5">
        <v>64800</v>
      </c>
      <c r="AG90" s="5">
        <v>69600</v>
      </c>
      <c r="AH90" s="5">
        <v>74400</v>
      </c>
      <c r="AI90" s="5">
        <v>79200</v>
      </c>
      <c r="AJ90" s="5">
        <f t="shared" si="24"/>
        <v>84000</v>
      </c>
      <c r="AK90" s="5">
        <f t="shared" si="25"/>
        <v>88800</v>
      </c>
      <c r="AL90" s="5">
        <f t="shared" si="29"/>
        <v>93600</v>
      </c>
      <c r="AM90" s="5">
        <f t="shared" si="29"/>
        <v>98400</v>
      </c>
    </row>
    <row r="91" spans="1:39" x14ac:dyDescent="0.35">
      <c r="A91" t="s">
        <v>297</v>
      </c>
      <c r="B91" t="s">
        <v>298</v>
      </c>
      <c r="C91" t="s">
        <v>113</v>
      </c>
      <c r="D91" s="5">
        <v>26250</v>
      </c>
      <c r="E91" s="5">
        <v>30000</v>
      </c>
      <c r="F91" s="5">
        <v>33750</v>
      </c>
      <c r="G91" s="5">
        <v>37500</v>
      </c>
      <c r="H91" s="5">
        <v>40500</v>
      </c>
      <c r="I91" s="5">
        <v>43500</v>
      </c>
      <c r="J91" s="5">
        <v>46500</v>
      </c>
      <c r="K91" s="5">
        <v>49500</v>
      </c>
      <c r="L91" s="5">
        <f t="shared" si="18"/>
        <v>52500</v>
      </c>
      <c r="M91" s="5">
        <f t="shared" si="19"/>
        <v>55500</v>
      </c>
      <c r="N91" s="5">
        <f t="shared" si="27"/>
        <v>58500</v>
      </c>
      <c r="O91" s="5">
        <f t="shared" si="27"/>
        <v>61500</v>
      </c>
      <c r="P91" s="5">
        <v>15750</v>
      </c>
      <c r="Q91" s="5">
        <v>20440</v>
      </c>
      <c r="R91" s="5">
        <v>25820</v>
      </c>
      <c r="S91" s="5">
        <v>31200</v>
      </c>
      <c r="T91" s="5">
        <v>36580</v>
      </c>
      <c r="U91" s="5">
        <v>41960</v>
      </c>
      <c r="V91" s="5">
        <v>46500</v>
      </c>
      <c r="W91" s="5">
        <v>49500</v>
      </c>
      <c r="X91" s="5">
        <f t="shared" si="21"/>
        <v>43680</v>
      </c>
      <c r="Y91" s="5">
        <f t="shared" si="22"/>
        <v>46176</v>
      </c>
      <c r="Z91" s="5">
        <f t="shared" si="28"/>
        <v>48672</v>
      </c>
      <c r="AA91" s="5">
        <f t="shared" si="28"/>
        <v>51168</v>
      </c>
      <c r="AB91" s="5">
        <v>42000</v>
      </c>
      <c r="AC91" s="5">
        <v>48000</v>
      </c>
      <c r="AD91" s="5">
        <v>54000</v>
      </c>
      <c r="AE91" s="5">
        <v>60000</v>
      </c>
      <c r="AF91" s="5">
        <v>64800</v>
      </c>
      <c r="AG91" s="5">
        <v>69600</v>
      </c>
      <c r="AH91" s="5">
        <v>74400</v>
      </c>
      <c r="AI91" s="5">
        <v>79200</v>
      </c>
      <c r="AJ91" s="5">
        <f t="shared" si="24"/>
        <v>84000</v>
      </c>
      <c r="AK91" s="5">
        <f t="shared" si="25"/>
        <v>88800</v>
      </c>
      <c r="AL91" s="5">
        <f t="shared" si="29"/>
        <v>93600</v>
      </c>
      <c r="AM91" s="5">
        <f t="shared" si="29"/>
        <v>98400</v>
      </c>
    </row>
    <row r="92" spans="1:39" x14ac:dyDescent="0.35">
      <c r="A92" t="s">
        <v>299</v>
      </c>
      <c r="B92" t="s">
        <v>300</v>
      </c>
      <c r="C92" t="s">
        <v>214</v>
      </c>
      <c r="D92" s="5">
        <v>31700</v>
      </c>
      <c r="E92" s="5">
        <v>36250</v>
      </c>
      <c r="F92" s="5">
        <v>40800</v>
      </c>
      <c r="G92" s="5">
        <v>45300</v>
      </c>
      <c r="H92" s="5">
        <v>48950</v>
      </c>
      <c r="I92" s="5">
        <v>52550</v>
      </c>
      <c r="J92" s="5">
        <v>56200</v>
      </c>
      <c r="K92" s="5">
        <v>59800</v>
      </c>
      <c r="L92" s="5">
        <f t="shared" si="18"/>
        <v>63419.999999999993</v>
      </c>
      <c r="M92" s="5">
        <f t="shared" si="19"/>
        <v>67044</v>
      </c>
      <c r="N92" s="5">
        <f t="shared" si="27"/>
        <v>70668</v>
      </c>
      <c r="O92" s="5">
        <f t="shared" si="27"/>
        <v>74292</v>
      </c>
      <c r="P92" s="5">
        <v>19050</v>
      </c>
      <c r="Q92" s="5">
        <v>21800</v>
      </c>
      <c r="R92" s="5">
        <v>25820</v>
      </c>
      <c r="S92" s="5">
        <v>31200</v>
      </c>
      <c r="T92" s="5">
        <v>36580</v>
      </c>
      <c r="U92" s="5">
        <v>41960</v>
      </c>
      <c r="V92" s="5">
        <v>47340</v>
      </c>
      <c r="W92" s="5">
        <v>52720</v>
      </c>
      <c r="X92" s="5">
        <f t="shared" si="21"/>
        <v>43680</v>
      </c>
      <c r="Y92" s="5">
        <f t="shared" si="22"/>
        <v>46176</v>
      </c>
      <c r="Z92" s="5">
        <f t="shared" si="28"/>
        <v>48672</v>
      </c>
      <c r="AA92" s="5">
        <f t="shared" si="28"/>
        <v>51168</v>
      </c>
      <c r="AB92" s="5">
        <v>50750</v>
      </c>
      <c r="AC92" s="5">
        <v>58000</v>
      </c>
      <c r="AD92" s="5">
        <v>65250</v>
      </c>
      <c r="AE92" s="5">
        <v>72450</v>
      </c>
      <c r="AF92" s="5">
        <v>78250</v>
      </c>
      <c r="AG92" s="5">
        <v>84050</v>
      </c>
      <c r="AH92" s="5">
        <v>89850</v>
      </c>
      <c r="AI92" s="5">
        <v>95650</v>
      </c>
      <c r="AJ92" s="5">
        <f t="shared" si="24"/>
        <v>101430</v>
      </c>
      <c r="AK92" s="5">
        <f t="shared" si="25"/>
        <v>107226</v>
      </c>
      <c r="AL92" s="5">
        <f t="shared" si="29"/>
        <v>113022</v>
      </c>
      <c r="AM92" s="5">
        <f t="shared" si="29"/>
        <v>118818</v>
      </c>
    </row>
    <row r="93" spans="1:39" x14ac:dyDescent="0.35">
      <c r="A93" t="s">
        <v>301</v>
      </c>
      <c r="B93" t="s">
        <v>302</v>
      </c>
      <c r="C93" t="s">
        <v>98</v>
      </c>
      <c r="D93" s="5">
        <v>27300</v>
      </c>
      <c r="E93" s="5">
        <v>31200</v>
      </c>
      <c r="F93" s="5">
        <v>35100</v>
      </c>
      <c r="G93" s="5">
        <v>38950</v>
      </c>
      <c r="H93" s="5">
        <v>42100</v>
      </c>
      <c r="I93" s="5">
        <v>45200</v>
      </c>
      <c r="J93" s="5">
        <v>48300</v>
      </c>
      <c r="K93" s="5">
        <v>51450</v>
      </c>
      <c r="L93" s="5">
        <f t="shared" si="18"/>
        <v>54530</v>
      </c>
      <c r="M93" s="5">
        <f t="shared" si="19"/>
        <v>57646</v>
      </c>
      <c r="N93" s="5">
        <f t="shared" si="27"/>
        <v>60762</v>
      </c>
      <c r="O93" s="5">
        <f t="shared" si="27"/>
        <v>63878</v>
      </c>
      <c r="P93" s="5">
        <v>16350</v>
      </c>
      <c r="Q93" s="5">
        <v>20440</v>
      </c>
      <c r="R93" s="5">
        <v>25820</v>
      </c>
      <c r="S93" s="5">
        <v>31200</v>
      </c>
      <c r="T93" s="5">
        <v>36580</v>
      </c>
      <c r="U93" s="5">
        <v>41960</v>
      </c>
      <c r="V93" s="5">
        <v>47340</v>
      </c>
      <c r="W93" s="5">
        <v>51450</v>
      </c>
      <c r="X93" s="5">
        <f t="shared" si="21"/>
        <v>43680</v>
      </c>
      <c r="Y93" s="5">
        <f t="shared" si="22"/>
        <v>46176</v>
      </c>
      <c r="Z93" s="5">
        <f t="shared" si="28"/>
        <v>48672</v>
      </c>
      <c r="AA93" s="5">
        <f t="shared" si="28"/>
        <v>51168</v>
      </c>
      <c r="AB93" s="5">
        <v>43650</v>
      </c>
      <c r="AC93" s="5">
        <v>49850</v>
      </c>
      <c r="AD93" s="5">
        <v>56100</v>
      </c>
      <c r="AE93" s="5">
        <v>62300</v>
      </c>
      <c r="AF93" s="5">
        <v>67300</v>
      </c>
      <c r="AG93" s="5">
        <v>72300</v>
      </c>
      <c r="AH93" s="5">
        <v>77300</v>
      </c>
      <c r="AI93" s="5">
        <v>82250</v>
      </c>
      <c r="AJ93" s="5">
        <f t="shared" si="24"/>
        <v>87220</v>
      </c>
      <c r="AK93" s="5">
        <f t="shared" si="25"/>
        <v>92204</v>
      </c>
      <c r="AL93" s="5">
        <f t="shared" si="29"/>
        <v>97188</v>
      </c>
      <c r="AM93" s="5">
        <f t="shared" si="29"/>
        <v>102172</v>
      </c>
    </row>
    <row r="94" spans="1:39" x14ac:dyDescent="0.35">
      <c r="A94" t="s">
        <v>303</v>
      </c>
      <c r="B94" t="s">
        <v>304</v>
      </c>
      <c r="C94" t="s">
        <v>151</v>
      </c>
      <c r="D94" s="5">
        <v>28000</v>
      </c>
      <c r="E94" s="5">
        <v>32000</v>
      </c>
      <c r="F94" s="5">
        <v>36000</v>
      </c>
      <c r="G94" s="5">
        <v>40000</v>
      </c>
      <c r="H94" s="5">
        <v>43200</v>
      </c>
      <c r="I94" s="5">
        <v>46400</v>
      </c>
      <c r="J94" s="5">
        <v>49600</v>
      </c>
      <c r="K94" s="5">
        <v>52800</v>
      </c>
      <c r="L94" s="5">
        <f t="shared" si="18"/>
        <v>56000</v>
      </c>
      <c r="M94" s="5">
        <f t="shared" si="19"/>
        <v>59200</v>
      </c>
      <c r="N94" s="5">
        <f t="shared" si="27"/>
        <v>62400</v>
      </c>
      <c r="O94" s="5">
        <f t="shared" si="27"/>
        <v>65600</v>
      </c>
      <c r="P94" s="5">
        <v>16800</v>
      </c>
      <c r="Q94" s="5">
        <v>20440</v>
      </c>
      <c r="R94" s="5">
        <v>25820</v>
      </c>
      <c r="S94" s="5">
        <v>31200</v>
      </c>
      <c r="T94" s="5">
        <v>36580</v>
      </c>
      <c r="U94" s="5">
        <v>41960</v>
      </c>
      <c r="V94" s="5">
        <v>47340</v>
      </c>
      <c r="W94" s="5">
        <v>52720</v>
      </c>
      <c r="X94" s="5">
        <f t="shared" si="21"/>
        <v>43680</v>
      </c>
      <c r="Y94" s="5">
        <f t="shared" si="22"/>
        <v>46176</v>
      </c>
      <c r="Z94" s="5">
        <f t="shared" si="28"/>
        <v>48672</v>
      </c>
      <c r="AA94" s="5">
        <f t="shared" si="28"/>
        <v>51168</v>
      </c>
      <c r="AB94" s="5">
        <v>44800</v>
      </c>
      <c r="AC94" s="5">
        <v>51200</v>
      </c>
      <c r="AD94" s="5">
        <v>57600</v>
      </c>
      <c r="AE94" s="5">
        <v>64000</v>
      </c>
      <c r="AF94" s="5">
        <v>69150</v>
      </c>
      <c r="AG94" s="5">
        <v>74250</v>
      </c>
      <c r="AH94" s="5">
        <v>79400</v>
      </c>
      <c r="AI94" s="5">
        <v>84500</v>
      </c>
      <c r="AJ94" s="5">
        <f t="shared" si="24"/>
        <v>89600</v>
      </c>
      <c r="AK94" s="5">
        <f t="shared" si="25"/>
        <v>94720</v>
      </c>
      <c r="AL94" s="5">
        <f t="shared" si="29"/>
        <v>99840</v>
      </c>
      <c r="AM94" s="5">
        <f t="shared" si="29"/>
        <v>104960</v>
      </c>
    </row>
    <row r="95" spans="1:39" x14ac:dyDescent="0.35">
      <c r="A95" t="s">
        <v>305</v>
      </c>
      <c r="B95" t="s">
        <v>306</v>
      </c>
      <c r="C95" t="s">
        <v>116</v>
      </c>
      <c r="D95" s="5">
        <v>31000</v>
      </c>
      <c r="E95" s="5">
        <v>35400</v>
      </c>
      <c r="F95" s="5">
        <v>39850</v>
      </c>
      <c r="G95" s="5">
        <v>44250</v>
      </c>
      <c r="H95" s="5">
        <v>47800</v>
      </c>
      <c r="I95" s="5">
        <v>51350</v>
      </c>
      <c r="J95" s="5">
        <v>54900</v>
      </c>
      <c r="K95" s="5">
        <v>58450</v>
      </c>
      <c r="L95" s="5">
        <f t="shared" si="18"/>
        <v>61949.999999999993</v>
      </c>
      <c r="M95" s="5">
        <f t="shared" si="19"/>
        <v>65490</v>
      </c>
      <c r="N95" s="5">
        <f t="shared" si="27"/>
        <v>69030</v>
      </c>
      <c r="O95" s="5">
        <f t="shared" si="27"/>
        <v>72570</v>
      </c>
      <c r="P95" s="5">
        <v>18600</v>
      </c>
      <c r="Q95" s="5">
        <v>21250</v>
      </c>
      <c r="R95" s="5">
        <v>25820</v>
      </c>
      <c r="S95" s="5">
        <v>31200</v>
      </c>
      <c r="T95" s="5">
        <v>36580</v>
      </c>
      <c r="U95" s="5">
        <v>41960</v>
      </c>
      <c r="V95" s="5">
        <v>47340</v>
      </c>
      <c r="W95" s="5">
        <v>52720</v>
      </c>
      <c r="X95" s="5">
        <f t="shared" si="21"/>
        <v>43680</v>
      </c>
      <c r="Y95" s="5">
        <f t="shared" si="22"/>
        <v>46176</v>
      </c>
      <c r="Z95" s="5">
        <f t="shared" si="28"/>
        <v>48672</v>
      </c>
      <c r="AA95" s="5">
        <f t="shared" si="28"/>
        <v>51168</v>
      </c>
      <c r="AB95" s="5">
        <v>49600</v>
      </c>
      <c r="AC95" s="5">
        <v>56650</v>
      </c>
      <c r="AD95" s="5">
        <v>63750</v>
      </c>
      <c r="AE95" s="5">
        <v>70800</v>
      </c>
      <c r="AF95" s="5">
        <v>76500</v>
      </c>
      <c r="AG95" s="5">
        <v>82150</v>
      </c>
      <c r="AH95" s="5">
        <v>87800</v>
      </c>
      <c r="AI95" s="5">
        <v>93500</v>
      </c>
      <c r="AJ95" s="5">
        <f t="shared" si="24"/>
        <v>99120</v>
      </c>
      <c r="AK95" s="5">
        <f t="shared" si="25"/>
        <v>104784</v>
      </c>
      <c r="AL95" s="5">
        <f t="shared" si="29"/>
        <v>110448</v>
      </c>
      <c r="AM95" s="5">
        <f t="shared" si="29"/>
        <v>116112</v>
      </c>
    </row>
    <row r="96" spans="1:39" x14ac:dyDescent="0.35">
      <c r="A96" t="s">
        <v>307</v>
      </c>
      <c r="B96" t="s">
        <v>308</v>
      </c>
      <c r="C96" t="s">
        <v>122</v>
      </c>
      <c r="D96" s="5">
        <v>26250</v>
      </c>
      <c r="E96" s="5">
        <v>30000</v>
      </c>
      <c r="F96" s="5">
        <v>33750</v>
      </c>
      <c r="G96" s="5">
        <v>37500</v>
      </c>
      <c r="H96" s="5">
        <v>40500</v>
      </c>
      <c r="I96" s="5">
        <v>43500</v>
      </c>
      <c r="J96" s="5">
        <v>46500</v>
      </c>
      <c r="K96" s="5">
        <v>49500</v>
      </c>
      <c r="L96" s="5">
        <f t="shared" si="18"/>
        <v>52500</v>
      </c>
      <c r="M96" s="5">
        <f t="shared" si="19"/>
        <v>55500</v>
      </c>
      <c r="N96" s="5">
        <f t="shared" si="27"/>
        <v>58500</v>
      </c>
      <c r="O96" s="5">
        <f t="shared" si="27"/>
        <v>61500</v>
      </c>
      <c r="P96" s="5">
        <v>15750</v>
      </c>
      <c r="Q96" s="5">
        <v>20440</v>
      </c>
      <c r="R96" s="5">
        <v>25820</v>
      </c>
      <c r="S96" s="5">
        <v>31200</v>
      </c>
      <c r="T96" s="5">
        <v>36580</v>
      </c>
      <c r="U96" s="5">
        <v>41960</v>
      </c>
      <c r="V96" s="5">
        <v>46500</v>
      </c>
      <c r="W96" s="5">
        <v>49500</v>
      </c>
      <c r="X96" s="5">
        <f t="shared" si="21"/>
        <v>43680</v>
      </c>
      <c r="Y96" s="5">
        <f t="shared" si="22"/>
        <v>46176</v>
      </c>
      <c r="Z96" s="5">
        <f t="shared" si="28"/>
        <v>48672</v>
      </c>
      <c r="AA96" s="5">
        <f t="shared" si="28"/>
        <v>51168</v>
      </c>
      <c r="AB96" s="5">
        <v>42000</v>
      </c>
      <c r="AC96" s="5">
        <v>48000</v>
      </c>
      <c r="AD96" s="5">
        <v>54000</v>
      </c>
      <c r="AE96" s="5">
        <v>60000</v>
      </c>
      <c r="AF96" s="5">
        <v>64800</v>
      </c>
      <c r="AG96" s="5">
        <v>69600</v>
      </c>
      <c r="AH96" s="5">
        <v>74400</v>
      </c>
      <c r="AI96" s="5">
        <v>79200</v>
      </c>
      <c r="AJ96" s="5">
        <f t="shared" si="24"/>
        <v>84000</v>
      </c>
      <c r="AK96" s="5">
        <f t="shared" si="25"/>
        <v>88800</v>
      </c>
      <c r="AL96" s="5">
        <f t="shared" si="29"/>
        <v>93600</v>
      </c>
      <c r="AM96" s="5">
        <f t="shared" si="29"/>
        <v>98400</v>
      </c>
    </row>
    <row r="97" spans="1:39" x14ac:dyDescent="0.35">
      <c r="A97" t="s">
        <v>309</v>
      </c>
      <c r="B97" t="s">
        <v>310</v>
      </c>
      <c r="C97" t="s">
        <v>113</v>
      </c>
      <c r="D97" s="5">
        <v>26250</v>
      </c>
      <c r="E97" s="5">
        <v>30000</v>
      </c>
      <c r="F97" s="5">
        <v>33750</v>
      </c>
      <c r="G97" s="5">
        <v>37500</v>
      </c>
      <c r="H97" s="5">
        <v>40500</v>
      </c>
      <c r="I97" s="5">
        <v>43500</v>
      </c>
      <c r="J97" s="5">
        <v>46500</v>
      </c>
      <c r="K97" s="5">
        <v>49500</v>
      </c>
      <c r="L97" s="5">
        <f t="shared" si="18"/>
        <v>52500</v>
      </c>
      <c r="M97" s="5">
        <f t="shared" si="19"/>
        <v>55500</v>
      </c>
      <c r="N97" s="5">
        <f t="shared" si="27"/>
        <v>58500</v>
      </c>
      <c r="O97" s="5">
        <f t="shared" si="27"/>
        <v>61500</v>
      </c>
      <c r="P97" s="5">
        <v>15750</v>
      </c>
      <c r="Q97" s="5">
        <v>20440</v>
      </c>
      <c r="R97" s="5">
        <v>25820</v>
      </c>
      <c r="S97" s="5">
        <v>31200</v>
      </c>
      <c r="T97" s="5">
        <v>36580</v>
      </c>
      <c r="U97" s="5">
        <v>41960</v>
      </c>
      <c r="V97" s="5">
        <v>46500</v>
      </c>
      <c r="W97" s="5">
        <v>49500</v>
      </c>
      <c r="X97" s="5">
        <f t="shared" si="21"/>
        <v>43680</v>
      </c>
      <c r="Y97" s="5">
        <f t="shared" si="22"/>
        <v>46176</v>
      </c>
      <c r="Z97" s="5">
        <f t="shared" si="28"/>
        <v>48672</v>
      </c>
      <c r="AA97" s="5">
        <f t="shared" si="28"/>
        <v>51168</v>
      </c>
      <c r="AB97" s="5">
        <v>42000</v>
      </c>
      <c r="AC97" s="5">
        <v>48000</v>
      </c>
      <c r="AD97" s="5">
        <v>54000</v>
      </c>
      <c r="AE97" s="5">
        <v>60000</v>
      </c>
      <c r="AF97" s="5">
        <v>64800</v>
      </c>
      <c r="AG97" s="5">
        <v>69600</v>
      </c>
      <c r="AH97" s="5">
        <v>74400</v>
      </c>
      <c r="AI97" s="5">
        <v>79200</v>
      </c>
      <c r="AJ97" s="5">
        <f t="shared" si="24"/>
        <v>84000</v>
      </c>
      <c r="AK97" s="5">
        <f t="shared" si="25"/>
        <v>88800</v>
      </c>
      <c r="AL97" s="5">
        <f t="shared" si="29"/>
        <v>93600</v>
      </c>
      <c r="AM97" s="5">
        <f t="shared" si="29"/>
        <v>98400</v>
      </c>
    </row>
    <row r="98" spans="1:39" x14ac:dyDescent="0.35">
      <c r="A98" t="s">
        <v>311</v>
      </c>
      <c r="B98" t="s">
        <v>312</v>
      </c>
      <c r="C98" t="s">
        <v>134</v>
      </c>
      <c r="D98" s="5">
        <v>28200</v>
      </c>
      <c r="E98" s="5">
        <v>32200</v>
      </c>
      <c r="F98" s="5">
        <v>36200</v>
      </c>
      <c r="G98" s="5">
        <v>40250</v>
      </c>
      <c r="H98" s="5">
        <v>43500</v>
      </c>
      <c r="I98" s="5">
        <v>46700</v>
      </c>
      <c r="J98" s="5">
        <v>49900</v>
      </c>
      <c r="K98" s="5">
        <v>53150</v>
      </c>
      <c r="L98" s="5">
        <f t="shared" si="18"/>
        <v>56350</v>
      </c>
      <c r="M98" s="5">
        <f t="shared" si="19"/>
        <v>59570</v>
      </c>
      <c r="N98" s="5">
        <f t="shared" si="27"/>
        <v>62790</v>
      </c>
      <c r="O98" s="5">
        <f t="shared" si="27"/>
        <v>66010</v>
      </c>
      <c r="P98" s="5">
        <v>16950</v>
      </c>
      <c r="Q98" s="5">
        <v>20440</v>
      </c>
      <c r="R98" s="5">
        <v>25820</v>
      </c>
      <c r="S98" s="5">
        <v>31200</v>
      </c>
      <c r="T98" s="5">
        <v>36580</v>
      </c>
      <c r="U98" s="5">
        <v>41960</v>
      </c>
      <c r="V98" s="5">
        <v>47340</v>
      </c>
      <c r="W98" s="5">
        <v>52720</v>
      </c>
      <c r="X98" s="5">
        <f t="shared" si="21"/>
        <v>43680</v>
      </c>
      <c r="Y98" s="5">
        <f t="shared" si="22"/>
        <v>46176</v>
      </c>
      <c r="Z98" s="5">
        <f t="shared" si="28"/>
        <v>48672</v>
      </c>
      <c r="AA98" s="5">
        <f t="shared" si="28"/>
        <v>51168</v>
      </c>
      <c r="AB98" s="5">
        <v>45100</v>
      </c>
      <c r="AC98" s="5">
        <v>51500</v>
      </c>
      <c r="AD98" s="5">
        <v>57950</v>
      </c>
      <c r="AE98" s="5">
        <v>64400</v>
      </c>
      <c r="AF98" s="5">
        <v>69550</v>
      </c>
      <c r="AG98" s="5">
        <v>74700</v>
      </c>
      <c r="AH98" s="5">
        <v>79900</v>
      </c>
      <c r="AI98" s="5">
        <v>85000</v>
      </c>
      <c r="AJ98" s="5">
        <f t="shared" si="24"/>
        <v>90160</v>
      </c>
      <c r="AK98" s="5">
        <f t="shared" si="25"/>
        <v>95312</v>
      </c>
      <c r="AL98" s="5">
        <f t="shared" si="29"/>
        <v>100464</v>
      </c>
      <c r="AM98" s="5">
        <f t="shared" si="29"/>
        <v>105616</v>
      </c>
    </row>
    <row r="99" spans="1:39" x14ac:dyDescent="0.35">
      <c r="A99" t="s">
        <v>313</v>
      </c>
      <c r="B99" t="s">
        <v>314</v>
      </c>
      <c r="C99" t="s">
        <v>113</v>
      </c>
      <c r="D99" s="5">
        <v>27750</v>
      </c>
      <c r="E99" s="5">
        <v>31700</v>
      </c>
      <c r="F99" s="5">
        <v>35650</v>
      </c>
      <c r="G99" s="5">
        <v>39650</v>
      </c>
      <c r="H99" s="5">
        <v>42800</v>
      </c>
      <c r="I99" s="5">
        <v>46000</v>
      </c>
      <c r="J99" s="5">
        <v>49200</v>
      </c>
      <c r="K99" s="5">
        <v>52350</v>
      </c>
      <c r="L99" s="5">
        <f t="shared" si="18"/>
        <v>55510</v>
      </c>
      <c r="M99" s="5">
        <f t="shared" si="19"/>
        <v>58682</v>
      </c>
      <c r="N99" s="5">
        <f t="shared" ref="N99:O114" si="30">M99+(M99-L99)</f>
        <v>61854</v>
      </c>
      <c r="O99" s="5">
        <f t="shared" si="30"/>
        <v>65026</v>
      </c>
      <c r="P99" s="5">
        <v>16700</v>
      </c>
      <c r="Q99" s="5">
        <v>20440</v>
      </c>
      <c r="R99" s="5">
        <v>25820</v>
      </c>
      <c r="S99" s="5">
        <v>31200</v>
      </c>
      <c r="T99" s="5">
        <v>36580</v>
      </c>
      <c r="U99" s="5">
        <v>41960</v>
      </c>
      <c r="V99" s="5">
        <v>47340</v>
      </c>
      <c r="W99" s="5">
        <v>52350</v>
      </c>
      <c r="X99" s="5">
        <f t="shared" si="21"/>
        <v>43680</v>
      </c>
      <c r="Y99" s="5">
        <f t="shared" si="22"/>
        <v>46176</v>
      </c>
      <c r="Z99" s="5">
        <f t="shared" ref="Z99:AA114" si="31">Y99+(Y99-X99)</f>
        <v>48672</v>
      </c>
      <c r="AA99" s="5">
        <f t="shared" si="31"/>
        <v>51168</v>
      </c>
      <c r="AB99" s="5">
        <v>44400</v>
      </c>
      <c r="AC99" s="5">
        <v>50750</v>
      </c>
      <c r="AD99" s="5">
        <v>57050</v>
      </c>
      <c r="AE99" s="5">
        <v>63400</v>
      </c>
      <c r="AF99" s="5">
        <v>68500</v>
      </c>
      <c r="AG99" s="5">
        <v>73550</v>
      </c>
      <c r="AH99" s="5">
        <v>78650</v>
      </c>
      <c r="AI99" s="5">
        <v>83700</v>
      </c>
      <c r="AJ99" s="5">
        <f t="shared" si="24"/>
        <v>88760</v>
      </c>
      <c r="AK99" s="5">
        <f t="shared" si="25"/>
        <v>93832</v>
      </c>
      <c r="AL99" s="5">
        <f t="shared" ref="AL99:AM114" si="32">AK99+(AK99-AJ99)</f>
        <v>98904</v>
      </c>
      <c r="AM99" s="5">
        <f t="shared" si="32"/>
        <v>103976</v>
      </c>
    </row>
    <row r="100" spans="1:39" x14ac:dyDescent="0.35">
      <c r="A100" t="s">
        <v>315</v>
      </c>
      <c r="B100" t="s">
        <v>316</v>
      </c>
      <c r="C100" t="s">
        <v>317</v>
      </c>
      <c r="D100" s="5">
        <v>26550</v>
      </c>
      <c r="E100" s="5">
        <v>30350</v>
      </c>
      <c r="F100" s="5">
        <v>34150</v>
      </c>
      <c r="G100" s="5">
        <v>37900</v>
      </c>
      <c r="H100" s="5">
        <v>40950</v>
      </c>
      <c r="I100" s="5">
        <v>44000</v>
      </c>
      <c r="J100" s="5">
        <v>47000</v>
      </c>
      <c r="K100" s="5">
        <v>50050</v>
      </c>
      <c r="L100" s="5">
        <f t="shared" si="18"/>
        <v>53060</v>
      </c>
      <c r="M100" s="5">
        <f t="shared" si="19"/>
        <v>56092</v>
      </c>
      <c r="N100" s="5">
        <f t="shared" si="30"/>
        <v>59124</v>
      </c>
      <c r="O100" s="5">
        <f t="shared" si="30"/>
        <v>62156</v>
      </c>
      <c r="P100" s="5">
        <v>15950</v>
      </c>
      <c r="Q100" s="5">
        <v>20440</v>
      </c>
      <c r="R100" s="5">
        <v>25820</v>
      </c>
      <c r="S100" s="5">
        <v>31200</v>
      </c>
      <c r="T100" s="5">
        <v>36580</v>
      </c>
      <c r="U100" s="5">
        <v>41960</v>
      </c>
      <c r="V100" s="5">
        <v>47000</v>
      </c>
      <c r="W100" s="5">
        <v>50050</v>
      </c>
      <c r="X100" s="5">
        <f t="shared" si="21"/>
        <v>43680</v>
      </c>
      <c r="Y100" s="5">
        <f t="shared" si="22"/>
        <v>46176</v>
      </c>
      <c r="Z100" s="5">
        <f t="shared" si="31"/>
        <v>48672</v>
      </c>
      <c r="AA100" s="5">
        <f t="shared" si="31"/>
        <v>51168</v>
      </c>
      <c r="AB100" s="5">
        <v>42500</v>
      </c>
      <c r="AC100" s="5">
        <v>48550</v>
      </c>
      <c r="AD100" s="5">
        <v>54600</v>
      </c>
      <c r="AE100" s="5">
        <v>60650</v>
      </c>
      <c r="AF100" s="5">
        <v>65550</v>
      </c>
      <c r="AG100" s="5">
        <v>70400</v>
      </c>
      <c r="AH100" s="5">
        <v>75250</v>
      </c>
      <c r="AI100" s="5">
        <v>80100</v>
      </c>
      <c r="AJ100" s="5">
        <f t="shared" si="24"/>
        <v>84910</v>
      </c>
      <c r="AK100" s="5">
        <f t="shared" si="25"/>
        <v>89762</v>
      </c>
      <c r="AL100" s="5">
        <f t="shared" si="32"/>
        <v>94614</v>
      </c>
      <c r="AM100" s="5">
        <f t="shared" si="32"/>
        <v>99466</v>
      </c>
    </row>
    <row r="101" spans="1:39" x14ac:dyDescent="0.35">
      <c r="A101" t="s">
        <v>318</v>
      </c>
      <c r="B101" t="s">
        <v>319</v>
      </c>
      <c r="C101" t="s">
        <v>320</v>
      </c>
      <c r="D101" s="5">
        <v>27900</v>
      </c>
      <c r="E101" s="5">
        <v>31900</v>
      </c>
      <c r="F101" s="5">
        <v>35900</v>
      </c>
      <c r="G101" s="5">
        <v>39850</v>
      </c>
      <c r="H101" s="5">
        <v>43050</v>
      </c>
      <c r="I101" s="5">
        <v>46250</v>
      </c>
      <c r="J101" s="5">
        <v>49450</v>
      </c>
      <c r="K101" s="5">
        <v>52650</v>
      </c>
      <c r="L101" s="5">
        <f t="shared" si="18"/>
        <v>55790</v>
      </c>
      <c r="M101" s="5">
        <f t="shared" si="19"/>
        <v>58978</v>
      </c>
      <c r="N101" s="5">
        <f t="shared" si="30"/>
        <v>62166</v>
      </c>
      <c r="O101" s="5">
        <f t="shared" si="30"/>
        <v>65354</v>
      </c>
      <c r="P101" s="5">
        <v>16750</v>
      </c>
      <c r="Q101" s="5">
        <v>20440</v>
      </c>
      <c r="R101" s="5">
        <v>25820</v>
      </c>
      <c r="S101" s="5">
        <v>31200</v>
      </c>
      <c r="T101" s="5">
        <v>36580</v>
      </c>
      <c r="U101" s="5">
        <v>41960</v>
      </c>
      <c r="V101" s="5">
        <v>47340</v>
      </c>
      <c r="W101" s="5">
        <v>52650</v>
      </c>
      <c r="X101" s="5">
        <f t="shared" si="21"/>
        <v>43680</v>
      </c>
      <c r="Y101" s="5">
        <f t="shared" si="22"/>
        <v>46176</v>
      </c>
      <c r="Z101" s="5">
        <f t="shared" si="31"/>
        <v>48672</v>
      </c>
      <c r="AA101" s="5">
        <f t="shared" si="31"/>
        <v>51168</v>
      </c>
      <c r="AB101" s="5">
        <v>44650</v>
      </c>
      <c r="AC101" s="5">
        <v>51000</v>
      </c>
      <c r="AD101" s="5">
        <v>57400</v>
      </c>
      <c r="AE101" s="5">
        <v>63750</v>
      </c>
      <c r="AF101" s="5">
        <v>68850</v>
      </c>
      <c r="AG101" s="5">
        <v>73950</v>
      </c>
      <c r="AH101" s="5">
        <v>79050</v>
      </c>
      <c r="AI101" s="5">
        <v>84150</v>
      </c>
      <c r="AJ101" s="5">
        <f t="shared" si="24"/>
        <v>89250</v>
      </c>
      <c r="AK101" s="5">
        <f t="shared" si="25"/>
        <v>94350</v>
      </c>
      <c r="AL101" s="5">
        <f t="shared" si="32"/>
        <v>99450</v>
      </c>
      <c r="AM101" s="5">
        <f t="shared" si="32"/>
        <v>104550</v>
      </c>
    </row>
    <row r="102" spans="1:39" x14ac:dyDescent="0.35">
      <c r="A102" t="s">
        <v>321</v>
      </c>
      <c r="B102" t="s">
        <v>322</v>
      </c>
      <c r="C102" t="s">
        <v>119</v>
      </c>
      <c r="D102" s="5">
        <v>33150</v>
      </c>
      <c r="E102" s="5">
        <v>37850</v>
      </c>
      <c r="F102" s="5">
        <v>42600</v>
      </c>
      <c r="G102" s="5">
        <v>47300</v>
      </c>
      <c r="H102" s="5">
        <v>51100</v>
      </c>
      <c r="I102" s="5">
        <v>54900</v>
      </c>
      <c r="J102" s="5">
        <v>58700</v>
      </c>
      <c r="K102" s="5">
        <v>62450</v>
      </c>
      <c r="L102" s="5">
        <f t="shared" si="18"/>
        <v>66220</v>
      </c>
      <c r="M102" s="5">
        <f t="shared" si="19"/>
        <v>70004</v>
      </c>
      <c r="N102" s="5">
        <f t="shared" si="30"/>
        <v>73788</v>
      </c>
      <c r="O102" s="5">
        <f t="shared" si="30"/>
        <v>77572</v>
      </c>
      <c r="P102" s="5">
        <v>19900</v>
      </c>
      <c r="Q102" s="5">
        <v>22750</v>
      </c>
      <c r="R102" s="5">
        <v>25820</v>
      </c>
      <c r="S102" s="5">
        <v>31200</v>
      </c>
      <c r="T102" s="5">
        <v>36580</v>
      </c>
      <c r="U102" s="5">
        <v>41960</v>
      </c>
      <c r="V102" s="5">
        <v>47340</v>
      </c>
      <c r="W102" s="5">
        <v>52720</v>
      </c>
      <c r="X102" s="5">
        <f t="shared" si="21"/>
        <v>43680</v>
      </c>
      <c r="Y102" s="5">
        <f t="shared" si="22"/>
        <v>46176</v>
      </c>
      <c r="Z102" s="5">
        <f t="shared" si="31"/>
        <v>48672</v>
      </c>
      <c r="AA102" s="5">
        <f t="shared" si="31"/>
        <v>51168</v>
      </c>
      <c r="AB102" s="5">
        <v>53000</v>
      </c>
      <c r="AC102" s="5">
        <v>60600</v>
      </c>
      <c r="AD102" s="5">
        <v>68150</v>
      </c>
      <c r="AE102" s="5">
        <v>75700</v>
      </c>
      <c r="AF102" s="5">
        <v>81800</v>
      </c>
      <c r="AG102" s="5">
        <v>87850</v>
      </c>
      <c r="AH102" s="5">
        <v>93900</v>
      </c>
      <c r="AI102" s="5">
        <v>99950</v>
      </c>
      <c r="AJ102" s="5">
        <f t="shared" si="24"/>
        <v>105980</v>
      </c>
      <c r="AK102" s="5">
        <f t="shared" si="25"/>
        <v>112036</v>
      </c>
      <c r="AL102" s="5">
        <f t="shared" si="32"/>
        <v>118092</v>
      </c>
      <c r="AM102" s="5">
        <f t="shared" si="32"/>
        <v>124148</v>
      </c>
    </row>
    <row r="103" spans="1:39" x14ac:dyDescent="0.35">
      <c r="A103" t="s">
        <v>323</v>
      </c>
      <c r="B103" t="s">
        <v>324</v>
      </c>
      <c r="C103" t="s">
        <v>98</v>
      </c>
      <c r="D103" s="5">
        <v>30250</v>
      </c>
      <c r="E103" s="5">
        <v>34500</v>
      </c>
      <c r="F103" s="5">
        <v>38850</v>
      </c>
      <c r="G103" s="5">
        <v>43150</v>
      </c>
      <c r="H103" s="5">
        <v>46600</v>
      </c>
      <c r="I103" s="5">
        <v>50100</v>
      </c>
      <c r="J103" s="5">
        <v>53550</v>
      </c>
      <c r="K103" s="5">
        <v>57000</v>
      </c>
      <c r="L103" s="5">
        <f t="shared" si="18"/>
        <v>60409.999999999993</v>
      </c>
      <c r="M103" s="5">
        <f t="shared" si="19"/>
        <v>63862</v>
      </c>
      <c r="N103" s="5">
        <f t="shared" si="30"/>
        <v>67314</v>
      </c>
      <c r="O103" s="5">
        <f t="shared" si="30"/>
        <v>70766</v>
      </c>
      <c r="P103" s="5">
        <v>18150</v>
      </c>
      <c r="Q103" s="5">
        <v>20750</v>
      </c>
      <c r="R103" s="5">
        <v>25820</v>
      </c>
      <c r="S103" s="5">
        <v>31200</v>
      </c>
      <c r="T103" s="5">
        <v>36580</v>
      </c>
      <c r="U103" s="5">
        <v>41960</v>
      </c>
      <c r="V103" s="5">
        <v>47340</v>
      </c>
      <c r="W103" s="5">
        <v>52720</v>
      </c>
      <c r="X103" s="5">
        <f t="shared" si="21"/>
        <v>43680</v>
      </c>
      <c r="Y103" s="5">
        <f t="shared" si="22"/>
        <v>46176</v>
      </c>
      <c r="Z103" s="5">
        <f t="shared" si="31"/>
        <v>48672</v>
      </c>
      <c r="AA103" s="5">
        <f t="shared" si="31"/>
        <v>51168</v>
      </c>
      <c r="AB103" s="5">
        <v>48350</v>
      </c>
      <c r="AC103" s="5">
        <v>55250</v>
      </c>
      <c r="AD103" s="5">
        <v>62150</v>
      </c>
      <c r="AE103" s="5">
        <v>69050</v>
      </c>
      <c r="AF103" s="5">
        <v>74600</v>
      </c>
      <c r="AG103" s="5">
        <v>80100</v>
      </c>
      <c r="AH103" s="5">
        <v>85650</v>
      </c>
      <c r="AI103" s="5">
        <v>91150</v>
      </c>
      <c r="AJ103" s="5">
        <f t="shared" si="24"/>
        <v>96670</v>
      </c>
      <c r="AK103" s="5">
        <f t="shared" si="25"/>
        <v>102194</v>
      </c>
      <c r="AL103" s="5">
        <f t="shared" si="32"/>
        <v>107718</v>
      </c>
      <c r="AM103" s="5">
        <f t="shared" si="32"/>
        <v>113242</v>
      </c>
    </row>
    <row r="104" spans="1:39" x14ac:dyDescent="0.35">
      <c r="A104" t="s">
        <v>325</v>
      </c>
      <c r="B104" t="s">
        <v>326</v>
      </c>
      <c r="C104" t="s">
        <v>113</v>
      </c>
      <c r="D104" s="5">
        <v>30800</v>
      </c>
      <c r="E104" s="5">
        <v>35200</v>
      </c>
      <c r="F104" s="5">
        <v>39600</v>
      </c>
      <c r="G104" s="5">
        <v>44000</v>
      </c>
      <c r="H104" s="5">
        <v>47500</v>
      </c>
      <c r="I104" s="5">
        <v>51000</v>
      </c>
      <c r="J104" s="5">
        <v>54550</v>
      </c>
      <c r="K104" s="5">
        <v>58050</v>
      </c>
      <c r="L104" s="5">
        <f t="shared" si="18"/>
        <v>61599.999999999993</v>
      </c>
      <c r="M104" s="5">
        <f t="shared" si="19"/>
        <v>65120</v>
      </c>
      <c r="N104" s="5">
        <f t="shared" si="30"/>
        <v>68640</v>
      </c>
      <c r="O104" s="5">
        <f t="shared" si="30"/>
        <v>72160</v>
      </c>
      <c r="P104" s="5">
        <v>18500</v>
      </c>
      <c r="Q104" s="5">
        <v>21150</v>
      </c>
      <c r="R104" s="5">
        <v>25820</v>
      </c>
      <c r="S104" s="5">
        <v>31200</v>
      </c>
      <c r="T104" s="5">
        <v>36580</v>
      </c>
      <c r="U104" s="5">
        <v>41960</v>
      </c>
      <c r="V104" s="5">
        <v>47340</v>
      </c>
      <c r="W104" s="5">
        <v>52720</v>
      </c>
      <c r="X104" s="5">
        <f t="shared" si="21"/>
        <v>43680</v>
      </c>
      <c r="Y104" s="5">
        <f t="shared" si="22"/>
        <v>46176</v>
      </c>
      <c r="Z104" s="5">
        <f t="shared" si="31"/>
        <v>48672</v>
      </c>
      <c r="AA104" s="5">
        <f t="shared" si="31"/>
        <v>51168</v>
      </c>
      <c r="AB104" s="5">
        <v>49250</v>
      </c>
      <c r="AC104" s="5">
        <v>56300</v>
      </c>
      <c r="AD104" s="5">
        <v>63350</v>
      </c>
      <c r="AE104" s="5">
        <v>70400</v>
      </c>
      <c r="AF104" s="5">
        <v>76050</v>
      </c>
      <c r="AG104" s="5">
        <v>81650</v>
      </c>
      <c r="AH104" s="5">
        <v>87300</v>
      </c>
      <c r="AI104" s="5">
        <v>92950</v>
      </c>
      <c r="AJ104" s="5">
        <f t="shared" si="24"/>
        <v>98560</v>
      </c>
      <c r="AK104" s="5">
        <f t="shared" si="25"/>
        <v>104192</v>
      </c>
      <c r="AL104" s="5">
        <f t="shared" si="32"/>
        <v>109824</v>
      </c>
      <c r="AM104" s="5">
        <f t="shared" si="32"/>
        <v>115456</v>
      </c>
    </row>
    <row r="105" spans="1:39" x14ac:dyDescent="0.35">
      <c r="A105" t="s">
        <v>327</v>
      </c>
      <c r="B105" t="s">
        <v>328</v>
      </c>
      <c r="C105" t="s">
        <v>161</v>
      </c>
      <c r="D105" s="5">
        <v>26250</v>
      </c>
      <c r="E105" s="5">
        <v>30000</v>
      </c>
      <c r="F105" s="5">
        <v>33750</v>
      </c>
      <c r="G105" s="5">
        <v>37500</v>
      </c>
      <c r="H105" s="5">
        <v>40500</v>
      </c>
      <c r="I105" s="5">
        <v>43500</v>
      </c>
      <c r="J105" s="5">
        <v>46500</v>
      </c>
      <c r="K105" s="5">
        <v>49500</v>
      </c>
      <c r="L105" s="5">
        <f t="shared" si="18"/>
        <v>52500</v>
      </c>
      <c r="M105" s="5">
        <f t="shared" si="19"/>
        <v>55500</v>
      </c>
      <c r="N105" s="5">
        <f t="shared" si="30"/>
        <v>58500</v>
      </c>
      <c r="O105" s="5">
        <f t="shared" si="30"/>
        <v>61500</v>
      </c>
      <c r="P105" s="5">
        <v>15750</v>
      </c>
      <c r="Q105" s="5">
        <v>20440</v>
      </c>
      <c r="R105" s="5">
        <v>25820</v>
      </c>
      <c r="S105" s="5">
        <v>31200</v>
      </c>
      <c r="T105" s="5">
        <v>36580</v>
      </c>
      <c r="U105" s="5">
        <v>41960</v>
      </c>
      <c r="V105" s="5">
        <v>46500</v>
      </c>
      <c r="W105" s="5">
        <v>49500</v>
      </c>
      <c r="X105" s="5">
        <f t="shared" si="21"/>
        <v>43680</v>
      </c>
      <c r="Y105" s="5">
        <f t="shared" si="22"/>
        <v>46176</v>
      </c>
      <c r="Z105" s="5">
        <f t="shared" si="31"/>
        <v>48672</v>
      </c>
      <c r="AA105" s="5">
        <f t="shared" si="31"/>
        <v>51168</v>
      </c>
      <c r="AB105" s="5">
        <v>42000</v>
      </c>
      <c r="AC105" s="5">
        <v>48000</v>
      </c>
      <c r="AD105" s="5">
        <v>54000</v>
      </c>
      <c r="AE105" s="5">
        <v>60000</v>
      </c>
      <c r="AF105" s="5">
        <v>64800</v>
      </c>
      <c r="AG105" s="5">
        <v>69600</v>
      </c>
      <c r="AH105" s="5">
        <v>74400</v>
      </c>
      <c r="AI105" s="5">
        <v>79200</v>
      </c>
      <c r="AJ105" s="5">
        <f t="shared" si="24"/>
        <v>84000</v>
      </c>
      <c r="AK105" s="5">
        <f t="shared" si="25"/>
        <v>88800</v>
      </c>
      <c r="AL105" s="5">
        <f t="shared" si="32"/>
        <v>93600</v>
      </c>
      <c r="AM105" s="5">
        <f t="shared" si="32"/>
        <v>98400</v>
      </c>
    </row>
    <row r="106" spans="1:39" x14ac:dyDescent="0.35">
      <c r="A106" t="s">
        <v>329</v>
      </c>
      <c r="B106" t="s">
        <v>330</v>
      </c>
      <c r="C106" t="s">
        <v>127</v>
      </c>
      <c r="D106" s="5">
        <v>44100</v>
      </c>
      <c r="E106" s="5">
        <v>50400</v>
      </c>
      <c r="F106" s="5">
        <v>56700</v>
      </c>
      <c r="G106" s="5">
        <v>63000</v>
      </c>
      <c r="H106" s="5">
        <v>68050</v>
      </c>
      <c r="I106" s="5">
        <v>73100</v>
      </c>
      <c r="J106" s="5">
        <v>78150</v>
      </c>
      <c r="K106" s="5">
        <v>83200</v>
      </c>
      <c r="L106" s="5">
        <f t="shared" si="18"/>
        <v>88200</v>
      </c>
      <c r="M106" s="5">
        <f t="shared" si="19"/>
        <v>93240</v>
      </c>
      <c r="N106" s="5">
        <f t="shared" si="30"/>
        <v>98280</v>
      </c>
      <c r="O106" s="5">
        <f t="shared" si="30"/>
        <v>103320</v>
      </c>
      <c r="P106" s="5">
        <v>26500</v>
      </c>
      <c r="Q106" s="5">
        <v>30250</v>
      </c>
      <c r="R106" s="5">
        <v>34050</v>
      </c>
      <c r="S106" s="5">
        <v>37800</v>
      </c>
      <c r="T106" s="5">
        <v>40850</v>
      </c>
      <c r="U106" s="5">
        <v>43850</v>
      </c>
      <c r="V106" s="5">
        <v>47340</v>
      </c>
      <c r="W106" s="5">
        <v>52720</v>
      </c>
      <c r="X106" s="5">
        <f t="shared" si="21"/>
        <v>52920</v>
      </c>
      <c r="Y106" s="5">
        <f t="shared" si="22"/>
        <v>55944</v>
      </c>
      <c r="Z106" s="5">
        <f t="shared" si="31"/>
        <v>58968</v>
      </c>
      <c r="AA106" s="5">
        <f t="shared" si="31"/>
        <v>61992</v>
      </c>
      <c r="AB106" s="5">
        <v>68500</v>
      </c>
      <c r="AC106" s="5">
        <v>78250</v>
      </c>
      <c r="AD106" s="5">
        <v>88050</v>
      </c>
      <c r="AE106" s="5">
        <v>97800</v>
      </c>
      <c r="AF106" s="5">
        <v>105650</v>
      </c>
      <c r="AG106" s="5">
        <v>113450</v>
      </c>
      <c r="AH106" s="5">
        <v>121300</v>
      </c>
      <c r="AI106" s="5">
        <v>129100</v>
      </c>
      <c r="AJ106" s="5">
        <f t="shared" si="24"/>
        <v>136920</v>
      </c>
      <c r="AK106" s="5">
        <f t="shared" si="25"/>
        <v>144744</v>
      </c>
      <c r="AL106" s="5">
        <f t="shared" si="32"/>
        <v>152568</v>
      </c>
      <c r="AM106" s="5">
        <f t="shared" si="32"/>
        <v>160392</v>
      </c>
    </row>
    <row r="107" spans="1:39" x14ac:dyDescent="0.35">
      <c r="A107" t="s">
        <v>331</v>
      </c>
      <c r="B107" t="s">
        <v>332</v>
      </c>
      <c r="C107" t="s">
        <v>113</v>
      </c>
      <c r="D107" s="5">
        <v>33350</v>
      </c>
      <c r="E107" s="5">
        <v>38150</v>
      </c>
      <c r="F107" s="5">
        <v>42900</v>
      </c>
      <c r="G107" s="5">
        <v>47650</v>
      </c>
      <c r="H107" s="5">
        <v>51500</v>
      </c>
      <c r="I107" s="5">
        <v>55300</v>
      </c>
      <c r="J107" s="5">
        <v>59100</v>
      </c>
      <c r="K107" s="5">
        <v>62900</v>
      </c>
      <c r="L107" s="5">
        <f t="shared" si="18"/>
        <v>66710</v>
      </c>
      <c r="M107" s="5">
        <f t="shared" si="19"/>
        <v>70522</v>
      </c>
      <c r="N107" s="5">
        <f t="shared" si="30"/>
        <v>74334</v>
      </c>
      <c r="O107" s="5">
        <f t="shared" si="30"/>
        <v>78146</v>
      </c>
      <c r="P107" s="5">
        <v>20050</v>
      </c>
      <c r="Q107" s="5">
        <v>22900</v>
      </c>
      <c r="R107" s="5">
        <v>25820</v>
      </c>
      <c r="S107" s="5">
        <v>31200</v>
      </c>
      <c r="T107" s="5">
        <v>36580</v>
      </c>
      <c r="U107" s="5">
        <v>41960</v>
      </c>
      <c r="V107" s="5">
        <v>47340</v>
      </c>
      <c r="W107" s="5">
        <v>52720</v>
      </c>
      <c r="X107" s="5">
        <f t="shared" si="21"/>
        <v>43680</v>
      </c>
      <c r="Y107" s="5">
        <f t="shared" si="22"/>
        <v>46176</v>
      </c>
      <c r="Z107" s="5">
        <f t="shared" si="31"/>
        <v>48672</v>
      </c>
      <c r="AA107" s="5">
        <f t="shared" si="31"/>
        <v>51168</v>
      </c>
      <c r="AB107" s="5">
        <v>53400</v>
      </c>
      <c r="AC107" s="5">
        <v>61000</v>
      </c>
      <c r="AD107" s="5">
        <v>68650</v>
      </c>
      <c r="AE107" s="5">
        <v>76250</v>
      </c>
      <c r="AF107" s="5">
        <v>82350</v>
      </c>
      <c r="AG107" s="5">
        <v>88450</v>
      </c>
      <c r="AH107" s="5">
        <v>94550</v>
      </c>
      <c r="AI107" s="5">
        <v>100650</v>
      </c>
      <c r="AJ107" s="5">
        <f t="shared" si="24"/>
        <v>106750</v>
      </c>
      <c r="AK107" s="5">
        <f t="shared" si="25"/>
        <v>112850</v>
      </c>
      <c r="AL107" s="5">
        <f t="shared" si="32"/>
        <v>118950</v>
      </c>
      <c r="AM107" s="5">
        <f t="shared" si="32"/>
        <v>125050</v>
      </c>
    </row>
    <row r="108" spans="1:39" x14ac:dyDescent="0.35">
      <c r="A108" t="s">
        <v>333</v>
      </c>
      <c r="B108" t="s">
        <v>334</v>
      </c>
      <c r="C108" t="s">
        <v>98</v>
      </c>
      <c r="D108" s="5">
        <v>27750</v>
      </c>
      <c r="E108" s="5">
        <v>31700</v>
      </c>
      <c r="F108" s="5">
        <v>35650</v>
      </c>
      <c r="G108" s="5">
        <v>39650</v>
      </c>
      <c r="H108" s="5">
        <v>42800</v>
      </c>
      <c r="I108" s="5">
        <v>46000</v>
      </c>
      <c r="J108" s="5">
        <v>49200</v>
      </c>
      <c r="K108" s="5">
        <v>52350</v>
      </c>
      <c r="L108" s="5">
        <f t="shared" si="18"/>
        <v>55510</v>
      </c>
      <c r="M108" s="5">
        <f t="shared" si="19"/>
        <v>58682</v>
      </c>
      <c r="N108" s="5">
        <f t="shared" si="30"/>
        <v>61854</v>
      </c>
      <c r="O108" s="5">
        <f t="shared" si="30"/>
        <v>65026</v>
      </c>
      <c r="P108" s="5">
        <v>16700</v>
      </c>
      <c r="Q108" s="5">
        <v>20440</v>
      </c>
      <c r="R108" s="5">
        <v>25820</v>
      </c>
      <c r="S108" s="5">
        <v>31200</v>
      </c>
      <c r="T108" s="5">
        <v>36580</v>
      </c>
      <c r="U108" s="5">
        <v>41960</v>
      </c>
      <c r="V108" s="5">
        <v>47340</v>
      </c>
      <c r="W108" s="5">
        <v>52350</v>
      </c>
      <c r="X108" s="5">
        <f t="shared" si="21"/>
        <v>43680</v>
      </c>
      <c r="Y108" s="5">
        <f t="shared" si="22"/>
        <v>46176</v>
      </c>
      <c r="Z108" s="5">
        <f t="shared" si="31"/>
        <v>48672</v>
      </c>
      <c r="AA108" s="5">
        <f t="shared" si="31"/>
        <v>51168</v>
      </c>
      <c r="AB108" s="5">
        <v>44400</v>
      </c>
      <c r="AC108" s="5">
        <v>50750</v>
      </c>
      <c r="AD108" s="5">
        <v>57050</v>
      </c>
      <c r="AE108" s="5">
        <v>63400</v>
      </c>
      <c r="AF108" s="5">
        <v>68500</v>
      </c>
      <c r="AG108" s="5">
        <v>73550</v>
      </c>
      <c r="AH108" s="5">
        <v>78650</v>
      </c>
      <c r="AI108" s="5">
        <v>83700</v>
      </c>
      <c r="AJ108" s="5">
        <f t="shared" si="24"/>
        <v>88760</v>
      </c>
      <c r="AK108" s="5">
        <f t="shared" si="25"/>
        <v>93832</v>
      </c>
      <c r="AL108" s="5">
        <f t="shared" si="32"/>
        <v>98904</v>
      </c>
      <c r="AM108" s="5">
        <f t="shared" si="32"/>
        <v>103976</v>
      </c>
    </row>
    <row r="109" spans="1:39" x14ac:dyDescent="0.35">
      <c r="A109" t="s">
        <v>335</v>
      </c>
      <c r="B109" t="s">
        <v>336</v>
      </c>
      <c r="C109" t="s">
        <v>175</v>
      </c>
      <c r="D109" s="5">
        <v>26250</v>
      </c>
      <c r="E109" s="5">
        <v>30000</v>
      </c>
      <c r="F109" s="5">
        <v>33750</v>
      </c>
      <c r="G109" s="5">
        <v>37500</v>
      </c>
      <c r="H109" s="5">
        <v>40500</v>
      </c>
      <c r="I109" s="5">
        <v>43500</v>
      </c>
      <c r="J109" s="5">
        <v>46500</v>
      </c>
      <c r="K109" s="5">
        <v>49500</v>
      </c>
      <c r="L109" s="5">
        <f t="shared" si="18"/>
        <v>52500</v>
      </c>
      <c r="M109" s="5">
        <f t="shared" si="19"/>
        <v>55500</v>
      </c>
      <c r="N109" s="5">
        <f t="shared" si="30"/>
        <v>58500</v>
      </c>
      <c r="O109" s="5">
        <f t="shared" si="30"/>
        <v>61500</v>
      </c>
      <c r="P109" s="5">
        <v>15750</v>
      </c>
      <c r="Q109" s="5">
        <v>20440</v>
      </c>
      <c r="R109" s="5">
        <v>25820</v>
      </c>
      <c r="S109" s="5">
        <v>31200</v>
      </c>
      <c r="T109" s="5">
        <v>36580</v>
      </c>
      <c r="U109" s="5">
        <v>41960</v>
      </c>
      <c r="V109" s="5">
        <v>46500</v>
      </c>
      <c r="W109" s="5">
        <v>49500</v>
      </c>
      <c r="X109" s="5">
        <f t="shared" si="21"/>
        <v>43680</v>
      </c>
      <c r="Y109" s="5">
        <f t="shared" si="22"/>
        <v>46176</v>
      </c>
      <c r="Z109" s="5">
        <f t="shared" si="31"/>
        <v>48672</v>
      </c>
      <c r="AA109" s="5">
        <f t="shared" si="31"/>
        <v>51168</v>
      </c>
      <c r="AB109" s="5">
        <v>42000</v>
      </c>
      <c r="AC109" s="5">
        <v>48000</v>
      </c>
      <c r="AD109" s="5">
        <v>54000</v>
      </c>
      <c r="AE109" s="5">
        <v>60000</v>
      </c>
      <c r="AF109" s="5">
        <v>64800</v>
      </c>
      <c r="AG109" s="5">
        <v>69600</v>
      </c>
      <c r="AH109" s="5">
        <v>74400</v>
      </c>
      <c r="AI109" s="5">
        <v>79200</v>
      </c>
      <c r="AJ109" s="5">
        <f t="shared" si="24"/>
        <v>84000</v>
      </c>
      <c r="AK109" s="5">
        <f t="shared" si="25"/>
        <v>88800</v>
      </c>
      <c r="AL109" s="5">
        <f t="shared" si="32"/>
        <v>93600</v>
      </c>
      <c r="AM109" s="5">
        <f t="shared" si="32"/>
        <v>98400</v>
      </c>
    </row>
    <row r="110" spans="1:39" x14ac:dyDescent="0.35">
      <c r="A110" t="s">
        <v>337</v>
      </c>
      <c r="B110" t="s">
        <v>338</v>
      </c>
      <c r="C110" t="s">
        <v>143</v>
      </c>
      <c r="D110" s="5">
        <v>27300</v>
      </c>
      <c r="E110" s="5">
        <v>31200</v>
      </c>
      <c r="F110" s="5">
        <v>35100</v>
      </c>
      <c r="G110" s="5">
        <v>39000</v>
      </c>
      <c r="H110" s="5">
        <v>42150</v>
      </c>
      <c r="I110" s="5">
        <v>45250</v>
      </c>
      <c r="J110" s="5">
        <v>48400</v>
      </c>
      <c r="K110" s="5">
        <v>51500</v>
      </c>
      <c r="L110" s="5">
        <f t="shared" si="18"/>
        <v>54600</v>
      </c>
      <c r="M110" s="5">
        <f t="shared" si="19"/>
        <v>57720</v>
      </c>
      <c r="N110" s="5">
        <f t="shared" si="30"/>
        <v>60840</v>
      </c>
      <c r="O110" s="5">
        <f t="shared" si="30"/>
        <v>63960</v>
      </c>
      <c r="P110" s="5">
        <v>16400</v>
      </c>
      <c r="Q110" s="5">
        <v>20440</v>
      </c>
      <c r="R110" s="5">
        <v>25820</v>
      </c>
      <c r="S110" s="5">
        <v>31200</v>
      </c>
      <c r="T110" s="5">
        <v>36580</v>
      </c>
      <c r="U110" s="5">
        <v>41960</v>
      </c>
      <c r="V110" s="5">
        <v>47340</v>
      </c>
      <c r="W110" s="5">
        <v>51500</v>
      </c>
      <c r="X110" s="5">
        <f t="shared" si="21"/>
        <v>43680</v>
      </c>
      <c r="Y110" s="5">
        <f t="shared" si="22"/>
        <v>46176</v>
      </c>
      <c r="Z110" s="5">
        <f t="shared" si="31"/>
        <v>48672</v>
      </c>
      <c r="AA110" s="5">
        <f t="shared" si="31"/>
        <v>51168</v>
      </c>
      <c r="AB110" s="5">
        <v>43700</v>
      </c>
      <c r="AC110" s="5">
        <v>49950</v>
      </c>
      <c r="AD110" s="5">
        <v>56200</v>
      </c>
      <c r="AE110" s="5">
        <v>62400</v>
      </c>
      <c r="AF110" s="5">
        <v>67400</v>
      </c>
      <c r="AG110" s="5">
        <v>72400</v>
      </c>
      <c r="AH110" s="5">
        <v>77400</v>
      </c>
      <c r="AI110" s="5">
        <v>82400</v>
      </c>
      <c r="AJ110" s="5">
        <f t="shared" si="24"/>
        <v>87360</v>
      </c>
      <c r="AK110" s="5">
        <f t="shared" si="25"/>
        <v>92352</v>
      </c>
      <c r="AL110" s="5">
        <f t="shared" si="32"/>
        <v>97344</v>
      </c>
      <c r="AM110" s="5">
        <f t="shared" si="32"/>
        <v>102336</v>
      </c>
    </row>
    <row r="111" spans="1:39" x14ac:dyDescent="0.35">
      <c r="A111" t="s">
        <v>339</v>
      </c>
      <c r="B111" t="s">
        <v>340</v>
      </c>
      <c r="C111" t="s">
        <v>122</v>
      </c>
      <c r="D111" s="5">
        <v>26250</v>
      </c>
      <c r="E111" s="5">
        <v>30000</v>
      </c>
      <c r="F111" s="5">
        <v>33750</v>
      </c>
      <c r="G111" s="5">
        <v>37500</v>
      </c>
      <c r="H111" s="5">
        <v>40500</v>
      </c>
      <c r="I111" s="5">
        <v>43500</v>
      </c>
      <c r="J111" s="5">
        <v>46500</v>
      </c>
      <c r="K111" s="5">
        <v>49500</v>
      </c>
      <c r="L111" s="5">
        <f t="shared" si="18"/>
        <v>52500</v>
      </c>
      <c r="M111" s="5">
        <f t="shared" si="19"/>
        <v>55500</v>
      </c>
      <c r="N111" s="5">
        <f t="shared" si="30"/>
        <v>58500</v>
      </c>
      <c r="O111" s="5">
        <f t="shared" si="30"/>
        <v>61500</v>
      </c>
      <c r="P111" s="5">
        <v>15750</v>
      </c>
      <c r="Q111" s="5">
        <v>20440</v>
      </c>
      <c r="R111" s="5">
        <v>25820</v>
      </c>
      <c r="S111" s="5">
        <v>31200</v>
      </c>
      <c r="T111" s="5">
        <v>36580</v>
      </c>
      <c r="U111" s="5">
        <v>41960</v>
      </c>
      <c r="V111" s="5">
        <v>46500</v>
      </c>
      <c r="W111" s="5">
        <v>49500</v>
      </c>
      <c r="X111" s="5">
        <f t="shared" si="21"/>
        <v>43680</v>
      </c>
      <c r="Y111" s="5">
        <f t="shared" si="22"/>
        <v>46176</v>
      </c>
      <c r="Z111" s="5">
        <f t="shared" si="31"/>
        <v>48672</v>
      </c>
      <c r="AA111" s="5">
        <f t="shared" si="31"/>
        <v>51168</v>
      </c>
      <c r="AB111" s="5">
        <v>42000</v>
      </c>
      <c r="AC111" s="5">
        <v>48000</v>
      </c>
      <c r="AD111" s="5">
        <v>54000</v>
      </c>
      <c r="AE111" s="5">
        <v>60000</v>
      </c>
      <c r="AF111" s="5">
        <v>64800</v>
      </c>
      <c r="AG111" s="5">
        <v>69600</v>
      </c>
      <c r="AH111" s="5">
        <v>74400</v>
      </c>
      <c r="AI111" s="5">
        <v>79200</v>
      </c>
      <c r="AJ111" s="5">
        <f t="shared" si="24"/>
        <v>84000</v>
      </c>
      <c r="AK111" s="5">
        <f t="shared" si="25"/>
        <v>88800</v>
      </c>
      <c r="AL111" s="5">
        <f t="shared" si="32"/>
        <v>93600</v>
      </c>
      <c r="AM111" s="5">
        <f t="shared" si="32"/>
        <v>98400</v>
      </c>
    </row>
    <row r="112" spans="1:39" x14ac:dyDescent="0.35">
      <c r="A112" t="s">
        <v>341</v>
      </c>
      <c r="B112" t="s">
        <v>342</v>
      </c>
      <c r="C112" t="s">
        <v>201</v>
      </c>
      <c r="D112" s="5">
        <v>30950</v>
      </c>
      <c r="E112" s="5">
        <v>35350</v>
      </c>
      <c r="F112" s="5">
        <v>39750</v>
      </c>
      <c r="G112" s="5">
        <v>44150</v>
      </c>
      <c r="H112" s="5">
        <v>47700</v>
      </c>
      <c r="I112" s="5">
        <v>51250</v>
      </c>
      <c r="J112" s="5">
        <v>54750</v>
      </c>
      <c r="K112" s="5">
        <v>58300</v>
      </c>
      <c r="L112" s="5">
        <f t="shared" si="18"/>
        <v>61809.999999999993</v>
      </c>
      <c r="M112" s="5">
        <f t="shared" si="19"/>
        <v>65342</v>
      </c>
      <c r="N112" s="5">
        <f t="shared" si="30"/>
        <v>68874</v>
      </c>
      <c r="O112" s="5">
        <f t="shared" si="30"/>
        <v>72406</v>
      </c>
      <c r="P112" s="5">
        <v>18550</v>
      </c>
      <c r="Q112" s="5">
        <v>21200</v>
      </c>
      <c r="R112" s="5">
        <v>25820</v>
      </c>
      <c r="S112" s="5">
        <v>31200</v>
      </c>
      <c r="T112" s="5">
        <v>36580</v>
      </c>
      <c r="U112" s="5">
        <v>41960</v>
      </c>
      <c r="V112" s="5">
        <v>47340</v>
      </c>
      <c r="W112" s="5">
        <v>52720</v>
      </c>
      <c r="X112" s="5">
        <f t="shared" si="21"/>
        <v>43680</v>
      </c>
      <c r="Y112" s="5">
        <f t="shared" si="22"/>
        <v>46176</v>
      </c>
      <c r="Z112" s="5">
        <f t="shared" si="31"/>
        <v>48672</v>
      </c>
      <c r="AA112" s="5">
        <f t="shared" si="31"/>
        <v>51168</v>
      </c>
      <c r="AB112" s="5">
        <v>49500</v>
      </c>
      <c r="AC112" s="5">
        <v>56550</v>
      </c>
      <c r="AD112" s="5">
        <v>63600</v>
      </c>
      <c r="AE112" s="5">
        <v>70650</v>
      </c>
      <c r="AF112" s="5">
        <v>76350</v>
      </c>
      <c r="AG112" s="5">
        <v>82000</v>
      </c>
      <c r="AH112" s="5">
        <v>87650</v>
      </c>
      <c r="AI112" s="5">
        <v>93300</v>
      </c>
      <c r="AJ112" s="5">
        <f t="shared" si="24"/>
        <v>98910</v>
      </c>
      <c r="AK112" s="5">
        <f t="shared" si="25"/>
        <v>104562</v>
      </c>
      <c r="AL112" s="5">
        <f t="shared" si="32"/>
        <v>110214</v>
      </c>
      <c r="AM112" s="5">
        <f t="shared" si="32"/>
        <v>115866</v>
      </c>
    </row>
    <row r="113" spans="1:39" x14ac:dyDescent="0.35">
      <c r="A113" t="s">
        <v>343</v>
      </c>
      <c r="B113" t="s">
        <v>344</v>
      </c>
      <c r="C113" t="s">
        <v>146</v>
      </c>
      <c r="D113" s="5">
        <v>28600</v>
      </c>
      <c r="E113" s="5">
        <v>32700</v>
      </c>
      <c r="F113" s="5">
        <v>36750</v>
      </c>
      <c r="G113" s="5">
        <v>40850</v>
      </c>
      <c r="H113" s="5">
        <v>44150</v>
      </c>
      <c r="I113" s="5">
        <v>47400</v>
      </c>
      <c r="J113" s="5">
        <v>50700</v>
      </c>
      <c r="K113" s="5">
        <v>53950</v>
      </c>
      <c r="L113" s="5">
        <f t="shared" si="18"/>
        <v>57190</v>
      </c>
      <c r="M113" s="5">
        <f t="shared" si="19"/>
        <v>60458</v>
      </c>
      <c r="N113" s="5">
        <f t="shared" si="30"/>
        <v>63726</v>
      </c>
      <c r="O113" s="5">
        <f t="shared" si="30"/>
        <v>66994</v>
      </c>
      <c r="P113" s="5">
        <v>17150</v>
      </c>
      <c r="Q113" s="5">
        <v>20440</v>
      </c>
      <c r="R113" s="5">
        <v>25820</v>
      </c>
      <c r="S113" s="5">
        <v>31200</v>
      </c>
      <c r="T113" s="5">
        <v>36580</v>
      </c>
      <c r="U113" s="5">
        <v>41960</v>
      </c>
      <c r="V113" s="5">
        <v>47340</v>
      </c>
      <c r="W113" s="5">
        <v>52720</v>
      </c>
      <c r="X113" s="5">
        <f t="shared" si="21"/>
        <v>43680</v>
      </c>
      <c r="Y113" s="5">
        <f t="shared" si="22"/>
        <v>46176</v>
      </c>
      <c r="Z113" s="5">
        <f t="shared" si="31"/>
        <v>48672</v>
      </c>
      <c r="AA113" s="5">
        <f t="shared" si="31"/>
        <v>51168</v>
      </c>
      <c r="AB113" s="5">
        <v>45750</v>
      </c>
      <c r="AC113" s="5">
        <v>52300</v>
      </c>
      <c r="AD113" s="5">
        <v>58850</v>
      </c>
      <c r="AE113" s="5">
        <v>65350</v>
      </c>
      <c r="AF113" s="5">
        <v>70600</v>
      </c>
      <c r="AG113" s="5">
        <v>75850</v>
      </c>
      <c r="AH113" s="5">
        <v>81050</v>
      </c>
      <c r="AI113" s="5">
        <v>86300</v>
      </c>
      <c r="AJ113" s="5">
        <f t="shared" si="24"/>
        <v>91490</v>
      </c>
      <c r="AK113" s="5">
        <f t="shared" si="25"/>
        <v>96718</v>
      </c>
      <c r="AL113" s="5">
        <f t="shared" si="32"/>
        <v>101946</v>
      </c>
      <c r="AM113" s="5">
        <f t="shared" si="32"/>
        <v>107174</v>
      </c>
    </row>
    <row r="114" spans="1:39" x14ac:dyDescent="0.35">
      <c r="A114" t="s">
        <v>345</v>
      </c>
      <c r="B114" t="s">
        <v>346</v>
      </c>
      <c r="C114" t="s">
        <v>104</v>
      </c>
      <c r="D114" s="5">
        <v>26250</v>
      </c>
      <c r="E114" s="5">
        <v>30000</v>
      </c>
      <c r="F114" s="5">
        <v>33750</v>
      </c>
      <c r="G114" s="5">
        <v>37500</v>
      </c>
      <c r="H114" s="5">
        <v>40500</v>
      </c>
      <c r="I114" s="5">
        <v>43500</v>
      </c>
      <c r="J114" s="5">
        <v>46500</v>
      </c>
      <c r="K114" s="5">
        <v>49500</v>
      </c>
      <c r="L114" s="5">
        <f t="shared" si="18"/>
        <v>52500</v>
      </c>
      <c r="M114" s="5">
        <f t="shared" si="19"/>
        <v>55500</v>
      </c>
      <c r="N114" s="5">
        <f t="shared" si="30"/>
        <v>58500</v>
      </c>
      <c r="O114" s="5">
        <f t="shared" si="30"/>
        <v>61500</v>
      </c>
      <c r="P114" s="5">
        <v>15750</v>
      </c>
      <c r="Q114" s="5">
        <v>20440</v>
      </c>
      <c r="R114" s="5">
        <v>25820</v>
      </c>
      <c r="S114" s="5">
        <v>31200</v>
      </c>
      <c r="T114" s="5">
        <v>36580</v>
      </c>
      <c r="U114" s="5">
        <v>41960</v>
      </c>
      <c r="V114" s="5">
        <v>46500</v>
      </c>
      <c r="W114" s="5">
        <v>49500</v>
      </c>
      <c r="X114" s="5">
        <f t="shared" si="21"/>
        <v>43680</v>
      </c>
      <c r="Y114" s="5">
        <f t="shared" si="22"/>
        <v>46176</v>
      </c>
      <c r="Z114" s="5">
        <f t="shared" si="31"/>
        <v>48672</v>
      </c>
      <c r="AA114" s="5">
        <f t="shared" si="31"/>
        <v>51168</v>
      </c>
      <c r="AB114" s="5">
        <v>42000</v>
      </c>
      <c r="AC114" s="5">
        <v>48000</v>
      </c>
      <c r="AD114" s="5">
        <v>54000</v>
      </c>
      <c r="AE114" s="5">
        <v>60000</v>
      </c>
      <c r="AF114" s="5">
        <v>64800</v>
      </c>
      <c r="AG114" s="5">
        <v>69600</v>
      </c>
      <c r="AH114" s="5">
        <v>74400</v>
      </c>
      <c r="AI114" s="5">
        <v>79200</v>
      </c>
      <c r="AJ114" s="5">
        <f t="shared" si="24"/>
        <v>84000</v>
      </c>
      <c r="AK114" s="5">
        <f t="shared" si="25"/>
        <v>88800</v>
      </c>
      <c r="AL114" s="5">
        <f t="shared" si="32"/>
        <v>93600</v>
      </c>
      <c r="AM114" s="5">
        <f t="shared" si="32"/>
        <v>98400</v>
      </c>
    </row>
    <row r="115" spans="1:39" x14ac:dyDescent="0.35">
      <c r="A115" t="s">
        <v>347</v>
      </c>
      <c r="B115" t="s">
        <v>348</v>
      </c>
      <c r="C115" t="s">
        <v>101</v>
      </c>
      <c r="D115" s="5">
        <v>28850</v>
      </c>
      <c r="E115" s="5">
        <v>33000</v>
      </c>
      <c r="F115" s="5">
        <v>37100</v>
      </c>
      <c r="G115" s="5">
        <v>41250</v>
      </c>
      <c r="H115" s="5">
        <v>44550</v>
      </c>
      <c r="I115" s="5">
        <v>47850</v>
      </c>
      <c r="J115" s="5">
        <v>51150</v>
      </c>
      <c r="K115" s="5">
        <v>54450</v>
      </c>
      <c r="L115" s="5">
        <f t="shared" si="18"/>
        <v>57749.999999999993</v>
      </c>
      <c r="M115" s="5">
        <f t="shared" si="19"/>
        <v>61050</v>
      </c>
      <c r="N115" s="5">
        <f t="shared" ref="N115:O130" si="33">M115+(M115-L115)</f>
        <v>64350.000000000007</v>
      </c>
      <c r="O115" s="5">
        <f t="shared" si="33"/>
        <v>67650.000000000015</v>
      </c>
      <c r="P115" s="5">
        <v>17350</v>
      </c>
      <c r="Q115" s="5">
        <v>20440</v>
      </c>
      <c r="R115" s="5">
        <v>25820</v>
      </c>
      <c r="S115" s="5">
        <v>31200</v>
      </c>
      <c r="T115" s="5">
        <v>36580</v>
      </c>
      <c r="U115" s="5">
        <v>41960</v>
      </c>
      <c r="V115" s="5">
        <v>47340</v>
      </c>
      <c r="W115" s="5">
        <v>52720</v>
      </c>
      <c r="X115" s="5">
        <f t="shared" si="21"/>
        <v>43680</v>
      </c>
      <c r="Y115" s="5">
        <f t="shared" si="22"/>
        <v>46176</v>
      </c>
      <c r="Z115" s="5">
        <f t="shared" ref="Z115:AA130" si="34">Y115+(Y115-X115)</f>
        <v>48672</v>
      </c>
      <c r="AA115" s="5">
        <f t="shared" si="34"/>
        <v>51168</v>
      </c>
      <c r="AB115" s="5">
        <v>46200</v>
      </c>
      <c r="AC115" s="5">
        <v>52800</v>
      </c>
      <c r="AD115" s="5">
        <v>59400</v>
      </c>
      <c r="AE115" s="5">
        <v>66000</v>
      </c>
      <c r="AF115" s="5">
        <v>71250</v>
      </c>
      <c r="AG115" s="5">
        <v>76550</v>
      </c>
      <c r="AH115" s="5">
        <v>81800</v>
      </c>
      <c r="AI115" s="5">
        <v>87100</v>
      </c>
      <c r="AJ115" s="5">
        <f t="shared" si="24"/>
        <v>92400</v>
      </c>
      <c r="AK115" s="5">
        <f t="shared" si="25"/>
        <v>97680</v>
      </c>
      <c r="AL115" s="5">
        <f t="shared" ref="AL115:AM130" si="35">AK115+(AK115-AJ115)</f>
        <v>102960</v>
      </c>
      <c r="AM115" s="5">
        <f t="shared" si="35"/>
        <v>108240</v>
      </c>
    </row>
    <row r="116" spans="1:39" x14ac:dyDescent="0.35">
      <c r="A116" t="s">
        <v>349</v>
      </c>
      <c r="B116" t="s">
        <v>350</v>
      </c>
      <c r="C116" t="s">
        <v>154</v>
      </c>
      <c r="D116" s="5">
        <v>26250</v>
      </c>
      <c r="E116" s="5">
        <v>30000</v>
      </c>
      <c r="F116" s="5">
        <v>33750</v>
      </c>
      <c r="G116" s="5">
        <v>37500</v>
      </c>
      <c r="H116" s="5">
        <v>40500</v>
      </c>
      <c r="I116" s="5">
        <v>43500</v>
      </c>
      <c r="J116" s="5">
        <v>46500</v>
      </c>
      <c r="K116" s="5">
        <v>49500</v>
      </c>
      <c r="L116" s="5">
        <f t="shared" si="18"/>
        <v>52500</v>
      </c>
      <c r="M116" s="5">
        <f t="shared" si="19"/>
        <v>55500</v>
      </c>
      <c r="N116" s="5">
        <f t="shared" si="33"/>
        <v>58500</v>
      </c>
      <c r="O116" s="5">
        <f t="shared" si="33"/>
        <v>61500</v>
      </c>
      <c r="P116" s="5">
        <v>15750</v>
      </c>
      <c r="Q116" s="5">
        <v>20440</v>
      </c>
      <c r="R116" s="5">
        <v>25820</v>
      </c>
      <c r="S116" s="5">
        <v>31200</v>
      </c>
      <c r="T116" s="5">
        <v>36580</v>
      </c>
      <c r="U116" s="5">
        <v>41960</v>
      </c>
      <c r="V116" s="5">
        <v>46500</v>
      </c>
      <c r="W116" s="5">
        <v>49500</v>
      </c>
      <c r="X116" s="5">
        <f t="shared" si="21"/>
        <v>43680</v>
      </c>
      <c r="Y116" s="5">
        <f t="shared" si="22"/>
        <v>46176</v>
      </c>
      <c r="Z116" s="5">
        <f t="shared" si="34"/>
        <v>48672</v>
      </c>
      <c r="AA116" s="5">
        <f t="shared" si="34"/>
        <v>51168</v>
      </c>
      <c r="AB116" s="5">
        <v>42000</v>
      </c>
      <c r="AC116" s="5">
        <v>48000</v>
      </c>
      <c r="AD116" s="5">
        <v>54000</v>
      </c>
      <c r="AE116" s="5">
        <v>60000</v>
      </c>
      <c r="AF116" s="5">
        <v>64800</v>
      </c>
      <c r="AG116" s="5">
        <v>69600</v>
      </c>
      <c r="AH116" s="5">
        <v>74400</v>
      </c>
      <c r="AI116" s="5">
        <v>79200</v>
      </c>
      <c r="AJ116" s="5">
        <f t="shared" si="24"/>
        <v>84000</v>
      </c>
      <c r="AK116" s="5">
        <f t="shared" si="25"/>
        <v>88800</v>
      </c>
      <c r="AL116" s="5">
        <f t="shared" si="35"/>
        <v>93600</v>
      </c>
      <c r="AM116" s="5">
        <f t="shared" si="35"/>
        <v>98400</v>
      </c>
    </row>
    <row r="117" spans="1:39" x14ac:dyDescent="0.35">
      <c r="A117" t="s">
        <v>351</v>
      </c>
      <c r="B117" t="s">
        <v>352</v>
      </c>
      <c r="C117" t="s">
        <v>201</v>
      </c>
      <c r="D117" s="5">
        <v>38650</v>
      </c>
      <c r="E117" s="5">
        <v>44150</v>
      </c>
      <c r="F117" s="5">
        <v>49650</v>
      </c>
      <c r="G117" s="5">
        <v>55150</v>
      </c>
      <c r="H117" s="5">
        <v>59600</v>
      </c>
      <c r="I117" s="5">
        <v>64000</v>
      </c>
      <c r="J117" s="5">
        <v>68400</v>
      </c>
      <c r="K117" s="5">
        <v>72800</v>
      </c>
      <c r="L117" s="5">
        <f t="shared" si="18"/>
        <v>77210</v>
      </c>
      <c r="M117" s="5">
        <f t="shared" si="19"/>
        <v>81622</v>
      </c>
      <c r="N117" s="5">
        <f t="shared" si="33"/>
        <v>86034</v>
      </c>
      <c r="O117" s="5">
        <f t="shared" si="33"/>
        <v>90446</v>
      </c>
      <c r="P117" s="5">
        <v>23200</v>
      </c>
      <c r="Q117" s="5">
        <v>26500</v>
      </c>
      <c r="R117" s="5">
        <v>29800</v>
      </c>
      <c r="S117" s="5">
        <v>33100</v>
      </c>
      <c r="T117" s="5">
        <v>36580</v>
      </c>
      <c r="U117" s="5">
        <v>41960</v>
      </c>
      <c r="V117" s="5">
        <v>47340</v>
      </c>
      <c r="W117" s="5">
        <v>52720</v>
      </c>
      <c r="X117" s="5">
        <f t="shared" si="21"/>
        <v>46340</v>
      </c>
      <c r="Y117" s="5">
        <f t="shared" si="22"/>
        <v>48988</v>
      </c>
      <c r="Z117" s="5">
        <f t="shared" si="34"/>
        <v>51636</v>
      </c>
      <c r="AA117" s="5">
        <f t="shared" si="34"/>
        <v>54284</v>
      </c>
      <c r="AB117" s="5">
        <v>61800</v>
      </c>
      <c r="AC117" s="5">
        <v>70600</v>
      </c>
      <c r="AD117" s="5">
        <v>79450</v>
      </c>
      <c r="AE117" s="5">
        <v>88250</v>
      </c>
      <c r="AF117" s="5">
        <v>95350</v>
      </c>
      <c r="AG117" s="5">
        <v>102400</v>
      </c>
      <c r="AH117" s="5">
        <v>109450</v>
      </c>
      <c r="AI117" s="5">
        <v>116500</v>
      </c>
      <c r="AJ117" s="5">
        <f t="shared" si="24"/>
        <v>123549.99999999999</v>
      </c>
      <c r="AK117" s="5">
        <f t="shared" si="25"/>
        <v>130610</v>
      </c>
      <c r="AL117" s="5">
        <f t="shared" si="35"/>
        <v>137670</v>
      </c>
      <c r="AM117" s="5">
        <f t="shared" si="35"/>
        <v>144730</v>
      </c>
    </row>
    <row r="118" spans="1:39" x14ac:dyDescent="0.35">
      <c r="A118" t="s">
        <v>353</v>
      </c>
      <c r="B118" t="s">
        <v>354</v>
      </c>
      <c r="C118" t="s">
        <v>113</v>
      </c>
      <c r="D118" s="5">
        <v>28650</v>
      </c>
      <c r="E118" s="5">
        <v>32750</v>
      </c>
      <c r="F118" s="5">
        <v>36850</v>
      </c>
      <c r="G118" s="5">
        <v>40900</v>
      </c>
      <c r="H118" s="5">
        <v>44200</v>
      </c>
      <c r="I118" s="5">
        <v>47450</v>
      </c>
      <c r="J118" s="5">
        <v>50750</v>
      </c>
      <c r="K118" s="5">
        <v>54000</v>
      </c>
      <c r="L118" s="5">
        <f t="shared" si="18"/>
        <v>57260</v>
      </c>
      <c r="M118" s="5">
        <f t="shared" si="19"/>
        <v>60532</v>
      </c>
      <c r="N118" s="5">
        <f t="shared" si="33"/>
        <v>63804</v>
      </c>
      <c r="O118" s="5">
        <f t="shared" si="33"/>
        <v>67076</v>
      </c>
      <c r="P118" s="5">
        <v>17200</v>
      </c>
      <c r="Q118" s="5">
        <v>20440</v>
      </c>
      <c r="R118" s="5">
        <v>25820</v>
      </c>
      <c r="S118" s="5">
        <v>31200</v>
      </c>
      <c r="T118" s="5">
        <v>36580</v>
      </c>
      <c r="U118" s="5">
        <v>41960</v>
      </c>
      <c r="V118" s="5">
        <v>47340</v>
      </c>
      <c r="W118" s="5">
        <v>52720</v>
      </c>
      <c r="X118" s="5">
        <f t="shared" si="21"/>
        <v>43680</v>
      </c>
      <c r="Y118" s="5">
        <f t="shared" si="22"/>
        <v>46176</v>
      </c>
      <c r="Z118" s="5">
        <f t="shared" si="34"/>
        <v>48672</v>
      </c>
      <c r="AA118" s="5">
        <f t="shared" si="34"/>
        <v>51168</v>
      </c>
      <c r="AB118" s="5">
        <v>45800</v>
      </c>
      <c r="AC118" s="5">
        <v>52350</v>
      </c>
      <c r="AD118" s="5">
        <v>58900</v>
      </c>
      <c r="AE118" s="5">
        <v>65450</v>
      </c>
      <c r="AF118" s="5">
        <v>70700</v>
      </c>
      <c r="AG118" s="5">
        <v>75950</v>
      </c>
      <c r="AH118" s="5">
        <v>81150</v>
      </c>
      <c r="AI118" s="5">
        <v>86400</v>
      </c>
      <c r="AJ118" s="5">
        <f t="shared" si="24"/>
        <v>91630</v>
      </c>
      <c r="AK118" s="5">
        <f t="shared" si="25"/>
        <v>96866</v>
      </c>
      <c r="AL118" s="5">
        <f t="shared" si="35"/>
        <v>102102</v>
      </c>
      <c r="AM118" s="5">
        <f t="shared" si="35"/>
        <v>107338</v>
      </c>
    </row>
    <row r="119" spans="1:39" x14ac:dyDescent="0.35">
      <c r="A119" t="s">
        <v>355</v>
      </c>
      <c r="B119" t="s">
        <v>356</v>
      </c>
      <c r="C119" t="s">
        <v>196</v>
      </c>
      <c r="D119" s="5">
        <v>27300</v>
      </c>
      <c r="E119" s="5">
        <v>31200</v>
      </c>
      <c r="F119" s="5">
        <v>35100</v>
      </c>
      <c r="G119" s="5">
        <v>39000</v>
      </c>
      <c r="H119" s="5">
        <v>42150</v>
      </c>
      <c r="I119" s="5">
        <v>45250</v>
      </c>
      <c r="J119" s="5">
        <v>48400</v>
      </c>
      <c r="K119" s="5">
        <v>51500</v>
      </c>
      <c r="L119" s="5">
        <f t="shared" si="18"/>
        <v>54600</v>
      </c>
      <c r="M119" s="5">
        <f t="shared" si="19"/>
        <v>57720</v>
      </c>
      <c r="N119" s="5">
        <f t="shared" si="33"/>
        <v>60840</v>
      </c>
      <c r="O119" s="5">
        <f t="shared" si="33"/>
        <v>63960</v>
      </c>
      <c r="P119" s="5">
        <v>16400</v>
      </c>
      <c r="Q119" s="5">
        <v>20440</v>
      </c>
      <c r="R119" s="5">
        <v>25820</v>
      </c>
      <c r="S119" s="5">
        <v>31200</v>
      </c>
      <c r="T119" s="5">
        <v>36580</v>
      </c>
      <c r="U119" s="5">
        <v>41960</v>
      </c>
      <c r="V119" s="5">
        <v>47340</v>
      </c>
      <c r="W119" s="5">
        <v>51500</v>
      </c>
      <c r="X119" s="5">
        <f t="shared" si="21"/>
        <v>43680</v>
      </c>
      <c r="Y119" s="5">
        <f t="shared" si="22"/>
        <v>46176</v>
      </c>
      <c r="Z119" s="5">
        <f t="shared" si="34"/>
        <v>48672</v>
      </c>
      <c r="AA119" s="5">
        <f t="shared" si="34"/>
        <v>51168</v>
      </c>
      <c r="AB119" s="5">
        <v>43700</v>
      </c>
      <c r="AC119" s="5">
        <v>49950</v>
      </c>
      <c r="AD119" s="5">
        <v>56200</v>
      </c>
      <c r="AE119" s="5">
        <v>62400</v>
      </c>
      <c r="AF119" s="5">
        <v>67400</v>
      </c>
      <c r="AG119" s="5">
        <v>72400</v>
      </c>
      <c r="AH119" s="5">
        <v>77400</v>
      </c>
      <c r="AI119" s="5">
        <v>82400</v>
      </c>
      <c r="AJ119" s="5">
        <f t="shared" si="24"/>
        <v>87360</v>
      </c>
      <c r="AK119" s="5">
        <f t="shared" si="25"/>
        <v>92352</v>
      </c>
      <c r="AL119" s="5">
        <f t="shared" si="35"/>
        <v>97344</v>
      </c>
      <c r="AM119" s="5">
        <f t="shared" si="35"/>
        <v>102336</v>
      </c>
    </row>
    <row r="120" spans="1:39" x14ac:dyDescent="0.35">
      <c r="A120" t="s">
        <v>357</v>
      </c>
      <c r="B120" t="s">
        <v>358</v>
      </c>
      <c r="C120" t="s">
        <v>110</v>
      </c>
      <c r="D120" s="5">
        <v>26800</v>
      </c>
      <c r="E120" s="5">
        <v>30600</v>
      </c>
      <c r="F120" s="5">
        <v>34450</v>
      </c>
      <c r="G120" s="5">
        <v>38250</v>
      </c>
      <c r="H120" s="5">
        <v>41350</v>
      </c>
      <c r="I120" s="5">
        <v>44400</v>
      </c>
      <c r="J120" s="5">
        <v>47450</v>
      </c>
      <c r="K120" s="5">
        <v>50500</v>
      </c>
      <c r="L120" s="5">
        <f t="shared" si="18"/>
        <v>53550</v>
      </c>
      <c r="M120" s="5">
        <f t="shared" si="19"/>
        <v>56610</v>
      </c>
      <c r="N120" s="5">
        <f t="shared" si="33"/>
        <v>59670</v>
      </c>
      <c r="O120" s="5">
        <f t="shared" si="33"/>
        <v>62730</v>
      </c>
      <c r="P120" s="5">
        <v>16100</v>
      </c>
      <c r="Q120" s="5">
        <v>20440</v>
      </c>
      <c r="R120" s="5">
        <v>25820</v>
      </c>
      <c r="S120" s="5">
        <v>31200</v>
      </c>
      <c r="T120" s="5">
        <v>36580</v>
      </c>
      <c r="U120" s="5">
        <v>41960</v>
      </c>
      <c r="V120" s="5">
        <v>47340</v>
      </c>
      <c r="W120" s="5">
        <v>50500</v>
      </c>
      <c r="X120" s="5">
        <f t="shared" si="21"/>
        <v>43680</v>
      </c>
      <c r="Y120" s="5">
        <f t="shared" si="22"/>
        <v>46176</v>
      </c>
      <c r="Z120" s="5">
        <f t="shared" si="34"/>
        <v>48672</v>
      </c>
      <c r="AA120" s="5">
        <f t="shared" si="34"/>
        <v>51168</v>
      </c>
      <c r="AB120" s="5">
        <v>42850</v>
      </c>
      <c r="AC120" s="5">
        <v>49000</v>
      </c>
      <c r="AD120" s="5">
        <v>55100</v>
      </c>
      <c r="AE120" s="5">
        <v>61200</v>
      </c>
      <c r="AF120" s="5">
        <v>66100</v>
      </c>
      <c r="AG120" s="5">
        <v>71000</v>
      </c>
      <c r="AH120" s="5">
        <v>75900</v>
      </c>
      <c r="AI120" s="5">
        <v>80800</v>
      </c>
      <c r="AJ120" s="5">
        <f t="shared" si="24"/>
        <v>85680</v>
      </c>
      <c r="AK120" s="5">
        <f t="shared" si="25"/>
        <v>90576</v>
      </c>
      <c r="AL120" s="5">
        <f t="shared" si="35"/>
        <v>95472</v>
      </c>
      <c r="AM120" s="5">
        <f t="shared" si="35"/>
        <v>100368</v>
      </c>
    </row>
    <row r="121" spans="1:39" x14ac:dyDescent="0.35">
      <c r="A121" t="s">
        <v>359</v>
      </c>
      <c r="B121" t="s">
        <v>360</v>
      </c>
      <c r="C121" t="s">
        <v>170</v>
      </c>
      <c r="D121" s="5">
        <v>28850</v>
      </c>
      <c r="E121" s="5">
        <v>33000</v>
      </c>
      <c r="F121" s="5">
        <v>37100</v>
      </c>
      <c r="G121" s="5">
        <v>41200</v>
      </c>
      <c r="H121" s="5">
        <v>44500</v>
      </c>
      <c r="I121" s="5">
        <v>47800</v>
      </c>
      <c r="J121" s="5">
        <v>51100</v>
      </c>
      <c r="K121" s="5">
        <v>54400</v>
      </c>
      <c r="L121" s="5">
        <f t="shared" si="18"/>
        <v>57679.999999999993</v>
      </c>
      <c r="M121" s="5">
        <f t="shared" si="19"/>
        <v>60976</v>
      </c>
      <c r="N121" s="5">
        <f t="shared" si="33"/>
        <v>64272.000000000007</v>
      </c>
      <c r="O121" s="5">
        <f t="shared" si="33"/>
        <v>67568.000000000015</v>
      </c>
      <c r="P121" s="5">
        <v>17300</v>
      </c>
      <c r="Q121" s="5">
        <v>20440</v>
      </c>
      <c r="R121" s="5">
        <v>25820</v>
      </c>
      <c r="S121" s="5">
        <v>31200</v>
      </c>
      <c r="T121" s="5">
        <v>36580</v>
      </c>
      <c r="U121" s="5">
        <v>41960</v>
      </c>
      <c r="V121" s="5">
        <v>47340</v>
      </c>
      <c r="W121" s="5">
        <v>52720</v>
      </c>
      <c r="X121" s="5">
        <f t="shared" si="21"/>
        <v>43680</v>
      </c>
      <c r="Y121" s="5">
        <f t="shared" si="22"/>
        <v>46176</v>
      </c>
      <c r="Z121" s="5">
        <f t="shared" si="34"/>
        <v>48672</v>
      </c>
      <c r="AA121" s="5">
        <f t="shared" si="34"/>
        <v>51168</v>
      </c>
      <c r="AB121" s="5">
        <v>46150</v>
      </c>
      <c r="AC121" s="5">
        <v>52750</v>
      </c>
      <c r="AD121" s="5">
        <v>59350</v>
      </c>
      <c r="AE121" s="5">
        <v>65900</v>
      </c>
      <c r="AF121" s="5">
        <v>71200</v>
      </c>
      <c r="AG121" s="5">
        <v>76450</v>
      </c>
      <c r="AH121" s="5">
        <v>81750</v>
      </c>
      <c r="AI121" s="5">
        <v>87000</v>
      </c>
      <c r="AJ121" s="5">
        <f t="shared" si="24"/>
        <v>92260</v>
      </c>
      <c r="AK121" s="5">
        <f t="shared" si="25"/>
        <v>97532</v>
      </c>
      <c r="AL121" s="5">
        <f t="shared" si="35"/>
        <v>102804</v>
      </c>
      <c r="AM121" s="5">
        <f t="shared" si="35"/>
        <v>108076</v>
      </c>
    </row>
    <row r="122" spans="1:39" x14ac:dyDescent="0.35">
      <c r="A122" t="s">
        <v>361</v>
      </c>
      <c r="B122" t="s">
        <v>362</v>
      </c>
      <c r="C122" t="s">
        <v>104</v>
      </c>
      <c r="D122" s="5">
        <v>26250</v>
      </c>
      <c r="E122" s="5">
        <v>30000</v>
      </c>
      <c r="F122" s="5">
        <v>33750</v>
      </c>
      <c r="G122" s="5">
        <v>37500</v>
      </c>
      <c r="H122" s="5">
        <v>40500</v>
      </c>
      <c r="I122" s="5">
        <v>43500</v>
      </c>
      <c r="J122" s="5">
        <v>46500</v>
      </c>
      <c r="K122" s="5">
        <v>49500</v>
      </c>
      <c r="L122" s="5">
        <f t="shared" si="18"/>
        <v>52500</v>
      </c>
      <c r="M122" s="5">
        <f t="shared" si="19"/>
        <v>55500</v>
      </c>
      <c r="N122" s="5">
        <f t="shared" si="33"/>
        <v>58500</v>
      </c>
      <c r="O122" s="5">
        <f t="shared" si="33"/>
        <v>61500</v>
      </c>
      <c r="P122" s="5">
        <v>15750</v>
      </c>
      <c r="Q122" s="5">
        <v>20440</v>
      </c>
      <c r="R122" s="5">
        <v>25820</v>
      </c>
      <c r="S122" s="5">
        <v>31200</v>
      </c>
      <c r="T122" s="5">
        <v>36580</v>
      </c>
      <c r="U122" s="5">
        <v>41960</v>
      </c>
      <c r="V122" s="5">
        <v>46500</v>
      </c>
      <c r="W122" s="5">
        <v>49500</v>
      </c>
      <c r="X122" s="5">
        <f t="shared" si="21"/>
        <v>43680</v>
      </c>
      <c r="Y122" s="5">
        <f t="shared" si="22"/>
        <v>46176</v>
      </c>
      <c r="Z122" s="5">
        <f t="shared" si="34"/>
        <v>48672</v>
      </c>
      <c r="AA122" s="5">
        <f t="shared" si="34"/>
        <v>51168</v>
      </c>
      <c r="AB122" s="5">
        <v>42000</v>
      </c>
      <c r="AC122" s="5">
        <v>48000</v>
      </c>
      <c r="AD122" s="5">
        <v>54000</v>
      </c>
      <c r="AE122" s="5">
        <v>60000</v>
      </c>
      <c r="AF122" s="5">
        <v>64800</v>
      </c>
      <c r="AG122" s="5">
        <v>69600</v>
      </c>
      <c r="AH122" s="5">
        <v>74400</v>
      </c>
      <c r="AI122" s="5">
        <v>79200</v>
      </c>
      <c r="AJ122" s="5">
        <f t="shared" si="24"/>
        <v>84000</v>
      </c>
      <c r="AK122" s="5">
        <f t="shared" si="25"/>
        <v>88800</v>
      </c>
      <c r="AL122" s="5">
        <f t="shared" si="35"/>
        <v>93600</v>
      </c>
      <c r="AM122" s="5">
        <f t="shared" si="35"/>
        <v>98400</v>
      </c>
    </row>
    <row r="123" spans="1:39" x14ac:dyDescent="0.35">
      <c r="A123" t="s">
        <v>363</v>
      </c>
      <c r="B123" t="s">
        <v>364</v>
      </c>
      <c r="C123" t="s">
        <v>154</v>
      </c>
      <c r="D123" s="5">
        <v>26250</v>
      </c>
      <c r="E123" s="5">
        <v>30000</v>
      </c>
      <c r="F123" s="5">
        <v>33750</v>
      </c>
      <c r="G123" s="5">
        <v>37500</v>
      </c>
      <c r="H123" s="5">
        <v>40500</v>
      </c>
      <c r="I123" s="5">
        <v>43500</v>
      </c>
      <c r="J123" s="5">
        <v>46500</v>
      </c>
      <c r="K123" s="5">
        <v>49500</v>
      </c>
      <c r="L123" s="5">
        <f t="shared" si="18"/>
        <v>52500</v>
      </c>
      <c r="M123" s="5">
        <f t="shared" si="19"/>
        <v>55500</v>
      </c>
      <c r="N123" s="5">
        <f t="shared" si="33"/>
        <v>58500</v>
      </c>
      <c r="O123" s="5">
        <f t="shared" si="33"/>
        <v>61500</v>
      </c>
      <c r="P123" s="5">
        <v>15750</v>
      </c>
      <c r="Q123" s="5">
        <v>20440</v>
      </c>
      <c r="R123" s="5">
        <v>25820</v>
      </c>
      <c r="S123" s="5">
        <v>31200</v>
      </c>
      <c r="T123" s="5">
        <v>36580</v>
      </c>
      <c r="U123" s="5">
        <v>41960</v>
      </c>
      <c r="V123" s="5">
        <v>46500</v>
      </c>
      <c r="W123" s="5">
        <v>49500</v>
      </c>
      <c r="X123" s="5">
        <f t="shared" si="21"/>
        <v>43680</v>
      </c>
      <c r="Y123" s="5">
        <f t="shared" si="22"/>
        <v>46176</v>
      </c>
      <c r="Z123" s="5">
        <f t="shared" si="34"/>
        <v>48672</v>
      </c>
      <c r="AA123" s="5">
        <f t="shared" si="34"/>
        <v>51168</v>
      </c>
      <c r="AB123" s="5">
        <v>42000</v>
      </c>
      <c r="AC123" s="5">
        <v>48000</v>
      </c>
      <c r="AD123" s="5">
        <v>54000</v>
      </c>
      <c r="AE123" s="5">
        <v>60000</v>
      </c>
      <c r="AF123" s="5">
        <v>64800</v>
      </c>
      <c r="AG123" s="5">
        <v>69600</v>
      </c>
      <c r="AH123" s="5">
        <v>74400</v>
      </c>
      <c r="AI123" s="5">
        <v>79200</v>
      </c>
      <c r="AJ123" s="5">
        <f t="shared" si="24"/>
        <v>84000</v>
      </c>
      <c r="AK123" s="5">
        <f t="shared" si="25"/>
        <v>88800</v>
      </c>
      <c r="AL123" s="5">
        <f t="shared" si="35"/>
        <v>93600</v>
      </c>
      <c r="AM123" s="5">
        <f t="shared" si="35"/>
        <v>98400</v>
      </c>
    </row>
    <row r="124" spans="1:39" x14ac:dyDescent="0.35">
      <c r="A124" t="s">
        <v>365</v>
      </c>
      <c r="B124" t="s">
        <v>366</v>
      </c>
      <c r="C124" t="s">
        <v>320</v>
      </c>
      <c r="D124" s="5">
        <v>27900</v>
      </c>
      <c r="E124" s="5">
        <v>31900</v>
      </c>
      <c r="F124" s="5">
        <v>35900</v>
      </c>
      <c r="G124" s="5">
        <v>39850</v>
      </c>
      <c r="H124" s="5">
        <v>43050</v>
      </c>
      <c r="I124" s="5">
        <v>46250</v>
      </c>
      <c r="J124" s="5">
        <v>49450</v>
      </c>
      <c r="K124" s="5">
        <v>52650</v>
      </c>
      <c r="L124" s="5">
        <f t="shared" si="18"/>
        <v>55790</v>
      </c>
      <c r="M124" s="5">
        <f t="shared" si="19"/>
        <v>58978</v>
      </c>
      <c r="N124" s="5">
        <f t="shared" si="33"/>
        <v>62166</v>
      </c>
      <c r="O124" s="5">
        <f t="shared" si="33"/>
        <v>65354</v>
      </c>
      <c r="P124" s="5">
        <v>16750</v>
      </c>
      <c r="Q124" s="5">
        <v>20440</v>
      </c>
      <c r="R124" s="5">
        <v>25820</v>
      </c>
      <c r="S124" s="5">
        <v>31200</v>
      </c>
      <c r="T124" s="5">
        <v>36580</v>
      </c>
      <c r="U124" s="5">
        <v>41960</v>
      </c>
      <c r="V124" s="5">
        <v>47340</v>
      </c>
      <c r="W124" s="5">
        <v>52650</v>
      </c>
      <c r="X124" s="5">
        <f t="shared" si="21"/>
        <v>43680</v>
      </c>
      <c r="Y124" s="5">
        <f t="shared" si="22"/>
        <v>46176</v>
      </c>
      <c r="Z124" s="5">
        <f t="shared" si="34"/>
        <v>48672</v>
      </c>
      <c r="AA124" s="5">
        <f t="shared" si="34"/>
        <v>51168</v>
      </c>
      <c r="AB124" s="5">
        <v>44650</v>
      </c>
      <c r="AC124" s="5">
        <v>51000</v>
      </c>
      <c r="AD124" s="5">
        <v>57400</v>
      </c>
      <c r="AE124" s="5">
        <v>63750</v>
      </c>
      <c r="AF124" s="5">
        <v>68850</v>
      </c>
      <c r="AG124" s="5">
        <v>73950</v>
      </c>
      <c r="AH124" s="5">
        <v>79050</v>
      </c>
      <c r="AI124" s="5">
        <v>84150</v>
      </c>
      <c r="AJ124" s="5">
        <f t="shared" si="24"/>
        <v>89250</v>
      </c>
      <c r="AK124" s="5">
        <f t="shared" si="25"/>
        <v>94350</v>
      </c>
      <c r="AL124" s="5">
        <f t="shared" si="35"/>
        <v>99450</v>
      </c>
      <c r="AM124" s="5">
        <f t="shared" si="35"/>
        <v>104550</v>
      </c>
    </row>
    <row r="125" spans="1:39" x14ac:dyDescent="0.35">
      <c r="A125" t="s">
        <v>367</v>
      </c>
      <c r="B125" t="s">
        <v>368</v>
      </c>
      <c r="C125" t="s">
        <v>369</v>
      </c>
      <c r="D125" s="5">
        <v>26250</v>
      </c>
      <c r="E125" s="5">
        <v>30000</v>
      </c>
      <c r="F125" s="5">
        <v>33750</v>
      </c>
      <c r="G125" s="5">
        <v>37500</v>
      </c>
      <c r="H125" s="5">
        <v>40500</v>
      </c>
      <c r="I125" s="5">
        <v>43500</v>
      </c>
      <c r="J125" s="5">
        <v>46500</v>
      </c>
      <c r="K125" s="5">
        <v>49500</v>
      </c>
      <c r="L125" s="5">
        <f t="shared" si="18"/>
        <v>52500</v>
      </c>
      <c r="M125" s="5">
        <f t="shared" si="19"/>
        <v>55500</v>
      </c>
      <c r="N125" s="5">
        <f t="shared" si="33"/>
        <v>58500</v>
      </c>
      <c r="O125" s="5">
        <f t="shared" si="33"/>
        <v>61500</v>
      </c>
      <c r="P125" s="5">
        <v>15750</v>
      </c>
      <c r="Q125" s="5">
        <v>20440</v>
      </c>
      <c r="R125" s="5">
        <v>25820</v>
      </c>
      <c r="S125" s="5">
        <v>31200</v>
      </c>
      <c r="T125" s="5">
        <v>36580</v>
      </c>
      <c r="U125" s="5">
        <v>41960</v>
      </c>
      <c r="V125" s="5">
        <v>46500</v>
      </c>
      <c r="W125" s="5">
        <v>49500</v>
      </c>
      <c r="X125" s="5">
        <f t="shared" si="21"/>
        <v>43680</v>
      </c>
      <c r="Y125" s="5">
        <f t="shared" si="22"/>
        <v>46176</v>
      </c>
      <c r="Z125" s="5">
        <f t="shared" si="34"/>
        <v>48672</v>
      </c>
      <c r="AA125" s="5">
        <f t="shared" si="34"/>
        <v>51168</v>
      </c>
      <c r="AB125" s="5">
        <v>42000</v>
      </c>
      <c r="AC125" s="5">
        <v>48000</v>
      </c>
      <c r="AD125" s="5">
        <v>54000</v>
      </c>
      <c r="AE125" s="5">
        <v>60000</v>
      </c>
      <c r="AF125" s="5">
        <v>64800</v>
      </c>
      <c r="AG125" s="5">
        <v>69600</v>
      </c>
      <c r="AH125" s="5">
        <v>74400</v>
      </c>
      <c r="AI125" s="5">
        <v>79200</v>
      </c>
      <c r="AJ125" s="5">
        <f t="shared" si="24"/>
        <v>84000</v>
      </c>
      <c r="AK125" s="5">
        <f t="shared" si="25"/>
        <v>88800</v>
      </c>
      <c r="AL125" s="5">
        <f t="shared" si="35"/>
        <v>93600</v>
      </c>
      <c r="AM125" s="5">
        <f t="shared" si="35"/>
        <v>98400</v>
      </c>
    </row>
    <row r="126" spans="1:39" x14ac:dyDescent="0.35">
      <c r="A126" t="s">
        <v>370</v>
      </c>
      <c r="B126" t="s">
        <v>371</v>
      </c>
      <c r="C126" t="s">
        <v>107</v>
      </c>
      <c r="D126" s="5">
        <v>26250</v>
      </c>
      <c r="E126" s="5">
        <v>30000</v>
      </c>
      <c r="F126" s="5">
        <v>33750</v>
      </c>
      <c r="G126" s="5">
        <v>37500</v>
      </c>
      <c r="H126" s="5">
        <v>40500</v>
      </c>
      <c r="I126" s="5">
        <v>43500</v>
      </c>
      <c r="J126" s="5">
        <v>46500</v>
      </c>
      <c r="K126" s="5">
        <v>49500</v>
      </c>
      <c r="L126" s="5">
        <f t="shared" si="18"/>
        <v>52500</v>
      </c>
      <c r="M126" s="5">
        <f t="shared" si="19"/>
        <v>55500</v>
      </c>
      <c r="N126" s="5">
        <f t="shared" si="33"/>
        <v>58500</v>
      </c>
      <c r="O126" s="5">
        <f t="shared" si="33"/>
        <v>61500</v>
      </c>
      <c r="P126" s="5">
        <v>15750</v>
      </c>
      <c r="Q126" s="5">
        <v>20440</v>
      </c>
      <c r="R126" s="5">
        <v>25820</v>
      </c>
      <c r="S126" s="5">
        <v>31200</v>
      </c>
      <c r="T126" s="5">
        <v>36580</v>
      </c>
      <c r="U126" s="5">
        <v>41960</v>
      </c>
      <c r="V126" s="5">
        <v>46500</v>
      </c>
      <c r="W126" s="5">
        <v>49500</v>
      </c>
      <c r="X126" s="5">
        <f t="shared" si="21"/>
        <v>43680</v>
      </c>
      <c r="Y126" s="5">
        <f t="shared" si="22"/>
        <v>46176</v>
      </c>
      <c r="Z126" s="5">
        <f t="shared" si="34"/>
        <v>48672</v>
      </c>
      <c r="AA126" s="5">
        <f t="shared" si="34"/>
        <v>51168</v>
      </c>
      <c r="AB126" s="5">
        <v>42000</v>
      </c>
      <c r="AC126" s="5">
        <v>48000</v>
      </c>
      <c r="AD126" s="5">
        <v>54000</v>
      </c>
      <c r="AE126" s="5">
        <v>60000</v>
      </c>
      <c r="AF126" s="5">
        <v>64800</v>
      </c>
      <c r="AG126" s="5">
        <v>69600</v>
      </c>
      <c r="AH126" s="5">
        <v>74400</v>
      </c>
      <c r="AI126" s="5">
        <v>79200</v>
      </c>
      <c r="AJ126" s="5">
        <f t="shared" si="24"/>
        <v>84000</v>
      </c>
      <c r="AK126" s="5">
        <f t="shared" si="25"/>
        <v>88800</v>
      </c>
      <c r="AL126" s="5">
        <f t="shared" si="35"/>
        <v>93600</v>
      </c>
      <c r="AM126" s="5">
        <f t="shared" si="35"/>
        <v>98400</v>
      </c>
    </row>
    <row r="127" spans="1:39" x14ac:dyDescent="0.35">
      <c r="A127" t="s">
        <v>372</v>
      </c>
      <c r="B127" t="s">
        <v>373</v>
      </c>
      <c r="C127" t="s">
        <v>201</v>
      </c>
      <c r="D127" s="5">
        <v>35700</v>
      </c>
      <c r="E127" s="5">
        <v>40800</v>
      </c>
      <c r="F127" s="5">
        <v>45900</v>
      </c>
      <c r="G127" s="5">
        <v>50950</v>
      </c>
      <c r="H127" s="5">
        <v>55050</v>
      </c>
      <c r="I127" s="5">
        <v>59150</v>
      </c>
      <c r="J127" s="5">
        <v>63200</v>
      </c>
      <c r="K127" s="5">
        <v>67300</v>
      </c>
      <c r="L127" s="5">
        <f t="shared" si="18"/>
        <v>71330</v>
      </c>
      <c r="M127" s="5">
        <f t="shared" si="19"/>
        <v>75406</v>
      </c>
      <c r="N127" s="5">
        <f t="shared" si="33"/>
        <v>79482</v>
      </c>
      <c r="O127" s="5">
        <f t="shared" si="33"/>
        <v>83558</v>
      </c>
      <c r="P127" s="5">
        <v>21400</v>
      </c>
      <c r="Q127" s="5">
        <v>24450</v>
      </c>
      <c r="R127" s="5">
        <v>27500</v>
      </c>
      <c r="S127" s="5">
        <v>31200</v>
      </c>
      <c r="T127" s="5">
        <v>36580</v>
      </c>
      <c r="U127" s="5">
        <v>41960</v>
      </c>
      <c r="V127" s="5">
        <v>47340</v>
      </c>
      <c r="W127" s="5">
        <v>52720</v>
      </c>
      <c r="X127" s="5">
        <f t="shared" si="21"/>
        <v>43680</v>
      </c>
      <c r="Y127" s="5">
        <f t="shared" si="22"/>
        <v>46176</v>
      </c>
      <c r="Z127" s="5">
        <f t="shared" si="34"/>
        <v>48672</v>
      </c>
      <c r="AA127" s="5">
        <f t="shared" si="34"/>
        <v>51168</v>
      </c>
      <c r="AB127" s="5">
        <v>57050</v>
      </c>
      <c r="AC127" s="5">
        <v>65200</v>
      </c>
      <c r="AD127" s="5">
        <v>73350</v>
      </c>
      <c r="AE127" s="5">
        <v>81500</v>
      </c>
      <c r="AF127" s="5">
        <v>88050</v>
      </c>
      <c r="AG127" s="5">
        <v>94550</v>
      </c>
      <c r="AH127" s="5">
        <v>101100</v>
      </c>
      <c r="AI127" s="5">
        <v>107600</v>
      </c>
      <c r="AJ127" s="5">
        <f t="shared" si="24"/>
        <v>114100</v>
      </c>
      <c r="AK127" s="5">
        <f t="shared" si="25"/>
        <v>120620</v>
      </c>
      <c r="AL127" s="5">
        <f t="shared" si="35"/>
        <v>127140</v>
      </c>
      <c r="AM127" s="5">
        <f t="shared" si="35"/>
        <v>133660</v>
      </c>
    </row>
    <row r="128" spans="1:39" x14ac:dyDescent="0.35">
      <c r="A128" t="s">
        <v>374</v>
      </c>
      <c r="B128" t="s">
        <v>375</v>
      </c>
      <c r="C128" t="s">
        <v>161</v>
      </c>
      <c r="D128" s="5">
        <v>28200</v>
      </c>
      <c r="E128" s="5">
        <v>32200</v>
      </c>
      <c r="F128" s="5">
        <v>36200</v>
      </c>
      <c r="G128" s="5">
        <v>40250</v>
      </c>
      <c r="H128" s="5">
        <v>43500</v>
      </c>
      <c r="I128" s="5">
        <v>46700</v>
      </c>
      <c r="J128" s="5">
        <v>49900</v>
      </c>
      <c r="K128" s="5">
        <v>53150</v>
      </c>
      <c r="L128" s="5">
        <f t="shared" si="18"/>
        <v>56350</v>
      </c>
      <c r="M128" s="5">
        <f t="shared" si="19"/>
        <v>59570</v>
      </c>
      <c r="N128" s="5">
        <f t="shared" si="33"/>
        <v>62790</v>
      </c>
      <c r="O128" s="5">
        <f t="shared" si="33"/>
        <v>66010</v>
      </c>
      <c r="P128" s="5">
        <v>16950</v>
      </c>
      <c r="Q128" s="5">
        <v>20440</v>
      </c>
      <c r="R128" s="5">
        <v>25820</v>
      </c>
      <c r="S128" s="5">
        <v>31200</v>
      </c>
      <c r="T128" s="5">
        <v>36580</v>
      </c>
      <c r="U128" s="5">
        <v>41960</v>
      </c>
      <c r="V128" s="5">
        <v>47340</v>
      </c>
      <c r="W128" s="5">
        <v>52720</v>
      </c>
      <c r="X128" s="5">
        <f t="shared" si="21"/>
        <v>43680</v>
      </c>
      <c r="Y128" s="5">
        <f t="shared" si="22"/>
        <v>46176</v>
      </c>
      <c r="Z128" s="5">
        <f t="shared" si="34"/>
        <v>48672</v>
      </c>
      <c r="AA128" s="5">
        <f t="shared" si="34"/>
        <v>51168</v>
      </c>
      <c r="AB128" s="5">
        <v>45100</v>
      </c>
      <c r="AC128" s="5">
        <v>51500</v>
      </c>
      <c r="AD128" s="5">
        <v>57950</v>
      </c>
      <c r="AE128" s="5">
        <v>64400</v>
      </c>
      <c r="AF128" s="5">
        <v>69550</v>
      </c>
      <c r="AG128" s="5">
        <v>74700</v>
      </c>
      <c r="AH128" s="5">
        <v>79900</v>
      </c>
      <c r="AI128" s="5">
        <v>85000</v>
      </c>
      <c r="AJ128" s="5">
        <f t="shared" si="24"/>
        <v>90160</v>
      </c>
      <c r="AK128" s="5">
        <f t="shared" si="25"/>
        <v>95312</v>
      </c>
      <c r="AL128" s="5">
        <f t="shared" si="35"/>
        <v>100464</v>
      </c>
      <c r="AM128" s="5">
        <f t="shared" si="35"/>
        <v>105616</v>
      </c>
    </row>
    <row r="129" spans="1:39" x14ac:dyDescent="0.35">
      <c r="A129" t="s">
        <v>376</v>
      </c>
      <c r="B129" t="s">
        <v>377</v>
      </c>
      <c r="C129" t="s">
        <v>116</v>
      </c>
      <c r="D129" s="5">
        <v>26950</v>
      </c>
      <c r="E129" s="5">
        <v>30800</v>
      </c>
      <c r="F129" s="5">
        <v>34650</v>
      </c>
      <c r="G129" s="5">
        <v>38450</v>
      </c>
      <c r="H129" s="5">
        <v>41550</v>
      </c>
      <c r="I129" s="5">
        <v>44650</v>
      </c>
      <c r="J129" s="5">
        <v>47700</v>
      </c>
      <c r="K129" s="5">
        <v>50800</v>
      </c>
      <c r="L129" s="5">
        <f t="shared" si="18"/>
        <v>53830</v>
      </c>
      <c r="M129" s="5">
        <f t="shared" si="19"/>
        <v>56906</v>
      </c>
      <c r="N129" s="5">
        <f t="shared" si="33"/>
        <v>59982</v>
      </c>
      <c r="O129" s="5">
        <f t="shared" si="33"/>
        <v>63058</v>
      </c>
      <c r="P129" s="5">
        <v>16150</v>
      </c>
      <c r="Q129" s="5">
        <v>20440</v>
      </c>
      <c r="R129" s="5">
        <v>25820</v>
      </c>
      <c r="S129" s="5">
        <v>31200</v>
      </c>
      <c r="T129" s="5">
        <v>36580</v>
      </c>
      <c r="U129" s="5">
        <v>41960</v>
      </c>
      <c r="V129" s="5">
        <v>47340</v>
      </c>
      <c r="W129" s="5">
        <v>50800</v>
      </c>
      <c r="X129" s="5">
        <f t="shared" si="21"/>
        <v>43680</v>
      </c>
      <c r="Y129" s="5">
        <f t="shared" si="22"/>
        <v>46176</v>
      </c>
      <c r="Z129" s="5">
        <f t="shared" si="34"/>
        <v>48672</v>
      </c>
      <c r="AA129" s="5">
        <f t="shared" si="34"/>
        <v>51168</v>
      </c>
      <c r="AB129" s="5">
        <v>43050</v>
      </c>
      <c r="AC129" s="5">
        <v>49200</v>
      </c>
      <c r="AD129" s="5">
        <v>55350</v>
      </c>
      <c r="AE129" s="5">
        <v>61500</v>
      </c>
      <c r="AF129" s="5">
        <v>66450</v>
      </c>
      <c r="AG129" s="5">
        <v>71350</v>
      </c>
      <c r="AH129" s="5">
        <v>76300</v>
      </c>
      <c r="AI129" s="5">
        <v>81200</v>
      </c>
      <c r="AJ129" s="5">
        <f t="shared" si="24"/>
        <v>86100</v>
      </c>
      <c r="AK129" s="5">
        <f t="shared" si="25"/>
        <v>91020</v>
      </c>
      <c r="AL129" s="5">
        <f t="shared" si="35"/>
        <v>95940</v>
      </c>
      <c r="AM129" s="5">
        <f t="shared" si="35"/>
        <v>100860</v>
      </c>
    </row>
    <row r="130" spans="1:39" x14ac:dyDescent="0.35">
      <c r="A130" t="s">
        <v>378</v>
      </c>
      <c r="B130" t="s">
        <v>379</v>
      </c>
      <c r="C130" t="s">
        <v>201</v>
      </c>
      <c r="D130" s="5">
        <v>38650</v>
      </c>
      <c r="E130" s="5">
        <v>44150</v>
      </c>
      <c r="F130" s="5">
        <v>49650</v>
      </c>
      <c r="G130" s="5">
        <v>55150</v>
      </c>
      <c r="H130" s="5">
        <v>59600</v>
      </c>
      <c r="I130" s="5">
        <v>64000</v>
      </c>
      <c r="J130" s="5">
        <v>68400</v>
      </c>
      <c r="K130" s="5">
        <v>72800</v>
      </c>
      <c r="L130" s="5">
        <f t="shared" si="18"/>
        <v>77210</v>
      </c>
      <c r="M130" s="5">
        <f t="shared" si="19"/>
        <v>81622</v>
      </c>
      <c r="N130" s="5">
        <f t="shared" si="33"/>
        <v>86034</v>
      </c>
      <c r="O130" s="5">
        <f t="shared" si="33"/>
        <v>90446</v>
      </c>
      <c r="P130" s="5">
        <v>23200</v>
      </c>
      <c r="Q130" s="5">
        <v>26500</v>
      </c>
      <c r="R130" s="5">
        <v>29800</v>
      </c>
      <c r="S130" s="5">
        <v>33100</v>
      </c>
      <c r="T130" s="5">
        <v>36580</v>
      </c>
      <c r="U130" s="5">
        <v>41960</v>
      </c>
      <c r="V130" s="5">
        <v>47340</v>
      </c>
      <c r="W130" s="5">
        <v>52720</v>
      </c>
      <c r="X130" s="5">
        <f t="shared" si="21"/>
        <v>46340</v>
      </c>
      <c r="Y130" s="5">
        <f t="shared" si="22"/>
        <v>48988</v>
      </c>
      <c r="Z130" s="5">
        <f t="shared" si="34"/>
        <v>51636</v>
      </c>
      <c r="AA130" s="5">
        <f t="shared" si="34"/>
        <v>54284</v>
      </c>
      <c r="AB130" s="5">
        <v>61800</v>
      </c>
      <c r="AC130" s="5">
        <v>70600</v>
      </c>
      <c r="AD130" s="5">
        <v>79450</v>
      </c>
      <c r="AE130" s="5">
        <v>88250</v>
      </c>
      <c r="AF130" s="5">
        <v>95350</v>
      </c>
      <c r="AG130" s="5">
        <v>102400</v>
      </c>
      <c r="AH130" s="5">
        <v>109450</v>
      </c>
      <c r="AI130" s="5">
        <v>116500</v>
      </c>
      <c r="AJ130" s="5">
        <f t="shared" si="24"/>
        <v>123549.99999999999</v>
      </c>
      <c r="AK130" s="5">
        <f t="shared" si="25"/>
        <v>130610</v>
      </c>
      <c r="AL130" s="5">
        <f t="shared" si="35"/>
        <v>137670</v>
      </c>
      <c r="AM130" s="5">
        <f t="shared" si="35"/>
        <v>144730</v>
      </c>
    </row>
    <row r="131" spans="1:39" x14ac:dyDescent="0.35">
      <c r="A131" t="s">
        <v>380</v>
      </c>
      <c r="B131" t="s">
        <v>381</v>
      </c>
      <c r="C131" t="s">
        <v>116</v>
      </c>
      <c r="D131" s="5">
        <v>46150</v>
      </c>
      <c r="E131" s="5">
        <v>52750</v>
      </c>
      <c r="F131" s="5">
        <v>59350</v>
      </c>
      <c r="G131" s="5">
        <v>65900</v>
      </c>
      <c r="H131" s="5">
        <v>71200</v>
      </c>
      <c r="I131" s="5">
        <v>76450</v>
      </c>
      <c r="J131" s="5">
        <v>81750</v>
      </c>
      <c r="K131" s="5">
        <v>87000</v>
      </c>
      <c r="L131" s="5">
        <f t="shared" ref="L131:L194" si="36">G131*1.4</f>
        <v>92260</v>
      </c>
      <c r="M131" s="5">
        <f t="shared" ref="M131:M194" si="37">G131*1.48</f>
        <v>97532</v>
      </c>
      <c r="N131" s="5">
        <f t="shared" ref="N131:O146" si="38">M131+(M131-L131)</f>
        <v>102804</v>
      </c>
      <c r="O131" s="5">
        <f t="shared" si="38"/>
        <v>108076</v>
      </c>
      <c r="P131" s="5">
        <v>27700</v>
      </c>
      <c r="Q131" s="5">
        <v>31650</v>
      </c>
      <c r="R131" s="5">
        <v>35600</v>
      </c>
      <c r="S131" s="5">
        <v>39550</v>
      </c>
      <c r="T131" s="5">
        <v>42750</v>
      </c>
      <c r="U131" s="5">
        <v>45900</v>
      </c>
      <c r="V131" s="5">
        <v>49050</v>
      </c>
      <c r="W131" s="5">
        <v>52720</v>
      </c>
      <c r="X131" s="5">
        <f t="shared" ref="X131:X194" si="39">S131*1.4</f>
        <v>55370</v>
      </c>
      <c r="Y131" s="5">
        <f t="shared" ref="Y131:Y194" si="40">S131*1.48</f>
        <v>58534</v>
      </c>
      <c r="Z131" s="5">
        <f t="shared" ref="Z131:AA146" si="41">Y131+(Y131-X131)</f>
        <v>61698</v>
      </c>
      <c r="AA131" s="5">
        <f t="shared" si="41"/>
        <v>64862</v>
      </c>
      <c r="AB131" s="5">
        <v>68500</v>
      </c>
      <c r="AC131" s="5">
        <v>78250</v>
      </c>
      <c r="AD131" s="5">
        <v>88050</v>
      </c>
      <c r="AE131" s="5">
        <v>97800</v>
      </c>
      <c r="AF131" s="5">
        <v>105650</v>
      </c>
      <c r="AG131" s="5">
        <v>113450</v>
      </c>
      <c r="AH131" s="5">
        <v>121300</v>
      </c>
      <c r="AI131" s="5">
        <v>129100</v>
      </c>
      <c r="AJ131" s="5">
        <f t="shared" ref="AJ131:AJ194" si="42">AE131*1.4</f>
        <v>136920</v>
      </c>
      <c r="AK131" s="5">
        <f t="shared" ref="AK131:AK194" si="43">AE131*1.48</f>
        <v>144744</v>
      </c>
      <c r="AL131" s="5">
        <f t="shared" ref="AL131:AM146" si="44">AK131+(AK131-AJ131)</f>
        <v>152568</v>
      </c>
      <c r="AM131" s="5">
        <f t="shared" si="44"/>
        <v>160392</v>
      </c>
    </row>
    <row r="132" spans="1:39" x14ac:dyDescent="0.35">
      <c r="A132" t="s">
        <v>382</v>
      </c>
      <c r="B132" t="s">
        <v>383</v>
      </c>
      <c r="C132" t="s">
        <v>107</v>
      </c>
      <c r="D132" s="5">
        <v>26250</v>
      </c>
      <c r="E132" s="5">
        <v>30000</v>
      </c>
      <c r="F132" s="5">
        <v>33750</v>
      </c>
      <c r="G132" s="5">
        <v>37500</v>
      </c>
      <c r="H132" s="5">
        <v>40500</v>
      </c>
      <c r="I132" s="5">
        <v>43500</v>
      </c>
      <c r="J132" s="5">
        <v>46500</v>
      </c>
      <c r="K132" s="5">
        <v>49500</v>
      </c>
      <c r="L132" s="5">
        <f t="shared" si="36"/>
        <v>52500</v>
      </c>
      <c r="M132" s="5">
        <f t="shared" si="37"/>
        <v>55500</v>
      </c>
      <c r="N132" s="5">
        <f t="shared" si="38"/>
        <v>58500</v>
      </c>
      <c r="O132" s="5">
        <f t="shared" si="38"/>
        <v>61500</v>
      </c>
      <c r="P132" s="5">
        <v>15750</v>
      </c>
      <c r="Q132" s="5">
        <v>20440</v>
      </c>
      <c r="R132" s="5">
        <v>25820</v>
      </c>
      <c r="S132" s="5">
        <v>31200</v>
      </c>
      <c r="T132" s="5">
        <v>36580</v>
      </c>
      <c r="U132" s="5">
        <v>41960</v>
      </c>
      <c r="V132" s="5">
        <v>46500</v>
      </c>
      <c r="W132" s="5">
        <v>49500</v>
      </c>
      <c r="X132" s="5">
        <f t="shared" si="39"/>
        <v>43680</v>
      </c>
      <c r="Y132" s="5">
        <f t="shared" si="40"/>
        <v>46176</v>
      </c>
      <c r="Z132" s="5">
        <f t="shared" si="41"/>
        <v>48672</v>
      </c>
      <c r="AA132" s="5">
        <f t="shared" si="41"/>
        <v>51168</v>
      </c>
      <c r="AB132" s="5">
        <v>42000</v>
      </c>
      <c r="AC132" s="5">
        <v>48000</v>
      </c>
      <c r="AD132" s="5">
        <v>54000</v>
      </c>
      <c r="AE132" s="5">
        <v>60000</v>
      </c>
      <c r="AF132" s="5">
        <v>64800</v>
      </c>
      <c r="AG132" s="5">
        <v>69600</v>
      </c>
      <c r="AH132" s="5">
        <v>74400</v>
      </c>
      <c r="AI132" s="5">
        <v>79200</v>
      </c>
      <c r="AJ132" s="5">
        <f t="shared" si="42"/>
        <v>84000</v>
      </c>
      <c r="AK132" s="5">
        <f t="shared" si="43"/>
        <v>88800</v>
      </c>
      <c r="AL132" s="5">
        <f t="shared" si="44"/>
        <v>93600</v>
      </c>
      <c r="AM132" s="5">
        <f t="shared" si="44"/>
        <v>98400</v>
      </c>
    </row>
    <row r="133" spans="1:39" x14ac:dyDescent="0.35">
      <c r="A133" t="s">
        <v>384</v>
      </c>
      <c r="B133" t="s">
        <v>385</v>
      </c>
      <c r="C133" t="s">
        <v>161</v>
      </c>
      <c r="D133" s="5">
        <v>29700</v>
      </c>
      <c r="E133" s="5">
        <v>33900</v>
      </c>
      <c r="F133" s="5">
        <v>38150</v>
      </c>
      <c r="G133" s="5">
        <v>42400</v>
      </c>
      <c r="H133" s="5">
        <v>45800</v>
      </c>
      <c r="I133" s="5">
        <v>49200</v>
      </c>
      <c r="J133" s="5">
        <v>52600</v>
      </c>
      <c r="K133" s="5">
        <v>55950</v>
      </c>
      <c r="L133" s="5">
        <f t="shared" si="36"/>
        <v>59359.999999999993</v>
      </c>
      <c r="M133" s="5">
        <f t="shared" si="37"/>
        <v>62752</v>
      </c>
      <c r="N133" s="5">
        <f t="shared" si="38"/>
        <v>66144</v>
      </c>
      <c r="O133" s="5">
        <f t="shared" si="38"/>
        <v>69536</v>
      </c>
      <c r="P133" s="5">
        <v>17850</v>
      </c>
      <c r="Q133" s="5">
        <v>20440</v>
      </c>
      <c r="R133" s="5">
        <v>25820</v>
      </c>
      <c r="S133" s="5">
        <v>31200</v>
      </c>
      <c r="T133" s="5">
        <v>36580</v>
      </c>
      <c r="U133" s="5">
        <v>41960</v>
      </c>
      <c r="V133" s="5">
        <v>47340</v>
      </c>
      <c r="W133" s="5">
        <v>52720</v>
      </c>
      <c r="X133" s="5">
        <f t="shared" si="39"/>
        <v>43680</v>
      </c>
      <c r="Y133" s="5">
        <f t="shared" si="40"/>
        <v>46176</v>
      </c>
      <c r="Z133" s="5">
        <f t="shared" si="41"/>
        <v>48672</v>
      </c>
      <c r="AA133" s="5">
        <f t="shared" si="41"/>
        <v>51168</v>
      </c>
      <c r="AB133" s="5">
        <v>47500</v>
      </c>
      <c r="AC133" s="5">
        <v>54250</v>
      </c>
      <c r="AD133" s="5">
        <v>61050</v>
      </c>
      <c r="AE133" s="5">
        <v>67800</v>
      </c>
      <c r="AF133" s="5">
        <v>73250</v>
      </c>
      <c r="AG133" s="5">
        <v>78650</v>
      </c>
      <c r="AH133" s="5">
        <v>84050</v>
      </c>
      <c r="AI133" s="5">
        <v>89500</v>
      </c>
      <c r="AJ133" s="5">
        <f t="shared" si="42"/>
        <v>94920</v>
      </c>
      <c r="AK133" s="5">
        <f t="shared" si="43"/>
        <v>100344</v>
      </c>
      <c r="AL133" s="5">
        <f t="shared" si="44"/>
        <v>105768</v>
      </c>
      <c r="AM133" s="5">
        <f t="shared" si="44"/>
        <v>111192</v>
      </c>
    </row>
    <row r="134" spans="1:39" x14ac:dyDescent="0.35">
      <c r="A134" t="s">
        <v>386</v>
      </c>
      <c r="B134" t="s">
        <v>387</v>
      </c>
      <c r="C134" t="s">
        <v>116</v>
      </c>
      <c r="D134" s="5">
        <v>29900</v>
      </c>
      <c r="E134" s="5">
        <v>34200</v>
      </c>
      <c r="F134" s="5">
        <v>38450</v>
      </c>
      <c r="G134" s="5">
        <v>42700</v>
      </c>
      <c r="H134" s="5">
        <v>46150</v>
      </c>
      <c r="I134" s="5">
        <v>49550</v>
      </c>
      <c r="J134" s="5">
        <v>52950</v>
      </c>
      <c r="K134" s="5">
        <v>56400</v>
      </c>
      <c r="L134" s="5">
        <f t="shared" si="36"/>
        <v>59779.999999999993</v>
      </c>
      <c r="M134" s="5">
        <f t="shared" si="37"/>
        <v>63196</v>
      </c>
      <c r="N134" s="5">
        <f t="shared" si="38"/>
        <v>66612</v>
      </c>
      <c r="O134" s="5">
        <f t="shared" si="38"/>
        <v>70028</v>
      </c>
      <c r="P134" s="5">
        <v>17950</v>
      </c>
      <c r="Q134" s="5">
        <v>20500</v>
      </c>
      <c r="R134" s="5">
        <v>25820</v>
      </c>
      <c r="S134" s="5">
        <v>31200</v>
      </c>
      <c r="T134" s="5">
        <v>36580</v>
      </c>
      <c r="U134" s="5">
        <v>41960</v>
      </c>
      <c r="V134" s="5">
        <v>47340</v>
      </c>
      <c r="W134" s="5">
        <v>52720</v>
      </c>
      <c r="X134" s="5">
        <f t="shared" si="39"/>
        <v>43680</v>
      </c>
      <c r="Y134" s="5">
        <f t="shared" si="40"/>
        <v>46176</v>
      </c>
      <c r="Z134" s="5">
        <f t="shared" si="41"/>
        <v>48672</v>
      </c>
      <c r="AA134" s="5">
        <f t="shared" si="41"/>
        <v>51168</v>
      </c>
      <c r="AB134" s="5">
        <v>47850</v>
      </c>
      <c r="AC134" s="5">
        <v>54650</v>
      </c>
      <c r="AD134" s="5">
        <v>61500</v>
      </c>
      <c r="AE134" s="5">
        <v>68300</v>
      </c>
      <c r="AF134" s="5">
        <v>73800</v>
      </c>
      <c r="AG134" s="5">
        <v>79250</v>
      </c>
      <c r="AH134" s="5">
        <v>84700</v>
      </c>
      <c r="AI134" s="5">
        <v>90200</v>
      </c>
      <c r="AJ134" s="5">
        <f t="shared" si="42"/>
        <v>95620</v>
      </c>
      <c r="AK134" s="5">
        <f t="shared" si="43"/>
        <v>101084</v>
      </c>
      <c r="AL134" s="5">
        <f t="shared" si="44"/>
        <v>106548</v>
      </c>
      <c r="AM134" s="5">
        <f t="shared" si="44"/>
        <v>112012</v>
      </c>
    </row>
    <row r="135" spans="1:39" x14ac:dyDescent="0.35">
      <c r="A135" t="s">
        <v>388</v>
      </c>
      <c r="B135" t="s">
        <v>389</v>
      </c>
      <c r="C135" t="s">
        <v>196</v>
      </c>
      <c r="D135" s="5">
        <v>27750</v>
      </c>
      <c r="E135" s="5">
        <v>31700</v>
      </c>
      <c r="F135" s="5">
        <v>35650</v>
      </c>
      <c r="G135" s="5">
        <v>39650</v>
      </c>
      <c r="H135" s="5">
        <v>42800</v>
      </c>
      <c r="I135" s="5">
        <v>46000</v>
      </c>
      <c r="J135" s="5">
        <v>49200</v>
      </c>
      <c r="K135" s="5">
        <v>52350</v>
      </c>
      <c r="L135" s="5">
        <f t="shared" si="36"/>
        <v>55510</v>
      </c>
      <c r="M135" s="5">
        <f t="shared" si="37"/>
        <v>58682</v>
      </c>
      <c r="N135" s="5">
        <f t="shared" si="38"/>
        <v>61854</v>
      </c>
      <c r="O135" s="5">
        <f t="shared" si="38"/>
        <v>65026</v>
      </c>
      <c r="P135" s="5">
        <v>16700</v>
      </c>
      <c r="Q135" s="5">
        <v>20440</v>
      </c>
      <c r="R135" s="5">
        <v>25820</v>
      </c>
      <c r="S135" s="5">
        <v>31200</v>
      </c>
      <c r="T135" s="5">
        <v>36580</v>
      </c>
      <c r="U135" s="5">
        <v>41960</v>
      </c>
      <c r="V135" s="5">
        <v>47340</v>
      </c>
      <c r="W135" s="5">
        <v>52350</v>
      </c>
      <c r="X135" s="5">
        <f t="shared" si="39"/>
        <v>43680</v>
      </c>
      <c r="Y135" s="5">
        <f t="shared" si="40"/>
        <v>46176</v>
      </c>
      <c r="Z135" s="5">
        <f t="shared" si="41"/>
        <v>48672</v>
      </c>
      <c r="AA135" s="5">
        <f t="shared" si="41"/>
        <v>51168</v>
      </c>
      <c r="AB135" s="5">
        <v>44400</v>
      </c>
      <c r="AC135" s="5">
        <v>50750</v>
      </c>
      <c r="AD135" s="5">
        <v>57050</v>
      </c>
      <c r="AE135" s="5">
        <v>63400</v>
      </c>
      <c r="AF135" s="5">
        <v>68500</v>
      </c>
      <c r="AG135" s="5">
        <v>73550</v>
      </c>
      <c r="AH135" s="5">
        <v>78650</v>
      </c>
      <c r="AI135" s="5">
        <v>83700</v>
      </c>
      <c r="AJ135" s="5">
        <f t="shared" si="42"/>
        <v>88760</v>
      </c>
      <c r="AK135" s="5">
        <f t="shared" si="43"/>
        <v>93832</v>
      </c>
      <c r="AL135" s="5">
        <f t="shared" si="44"/>
        <v>98904</v>
      </c>
      <c r="AM135" s="5">
        <f t="shared" si="44"/>
        <v>103976</v>
      </c>
    </row>
    <row r="136" spans="1:39" x14ac:dyDescent="0.35">
      <c r="A136" t="s">
        <v>390</v>
      </c>
      <c r="B136" t="s">
        <v>391</v>
      </c>
      <c r="C136" t="s">
        <v>122</v>
      </c>
      <c r="D136" s="5">
        <v>26250</v>
      </c>
      <c r="E136" s="5">
        <v>30000</v>
      </c>
      <c r="F136" s="5">
        <v>33750</v>
      </c>
      <c r="G136" s="5">
        <v>37500</v>
      </c>
      <c r="H136" s="5">
        <v>40500</v>
      </c>
      <c r="I136" s="5">
        <v>43500</v>
      </c>
      <c r="J136" s="5">
        <v>46500</v>
      </c>
      <c r="K136" s="5">
        <v>49500</v>
      </c>
      <c r="L136" s="5">
        <f t="shared" si="36"/>
        <v>52500</v>
      </c>
      <c r="M136" s="5">
        <f t="shared" si="37"/>
        <v>55500</v>
      </c>
      <c r="N136" s="5">
        <f t="shared" si="38"/>
        <v>58500</v>
      </c>
      <c r="O136" s="5">
        <f t="shared" si="38"/>
        <v>61500</v>
      </c>
      <c r="P136" s="5">
        <v>15750</v>
      </c>
      <c r="Q136" s="5">
        <v>20440</v>
      </c>
      <c r="R136" s="5">
        <v>25820</v>
      </c>
      <c r="S136" s="5">
        <v>31200</v>
      </c>
      <c r="T136" s="5">
        <v>36580</v>
      </c>
      <c r="U136" s="5">
        <v>41960</v>
      </c>
      <c r="V136" s="5">
        <v>46500</v>
      </c>
      <c r="W136" s="5">
        <v>49500</v>
      </c>
      <c r="X136" s="5">
        <f t="shared" si="39"/>
        <v>43680</v>
      </c>
      <c r="Y136" s="5">
        <f t="shared" si="40"/>
        <v>46176</v>
      </c>
      <c r="Z136" s="5">
        <f t="shared" si="41"/>
        <v>48672</v>
      </c>
      <c r="AA136" s="5">
        <f t="shared" si="41"/>
        <v>51168</v>
      </c>
      <c r="AB136" s="5">
        <v>42000</v>
      </c>
      <c r="AC136" s="5">
        <v>48000</v>
      </c>
      <c r="AD136" s="5">
        <v>54000</v>
      </c>
      <c r="AE136" s="5">
        <v>60000</v>
      </c>
      <c r="AF136" s="5">
        <v>64800</v>
      </c>
      <c r="AG136" s="5">
        <v>69600</v>
      </c>
      <c r="AH136" s="5">
        <v>74400</v>
      </c>
      <c r="AI136" s="5">
        <v>79200</v>
      </c>
      <c r="AJ136" s="5">
        <f t="shared" si="42"/>
        <v>84000</v>
      </c>
      <c r="AK136" s="5">
        <f t="shared" si="43"/>
        <v>88800</v>
      </c>
      <c r="AL136" s="5">
        <f t="shared" si="44"/>
        <v>93600</v>
      </c>
      <c r="AM136" s="5">
        <f t="shared" si="44"/>
        <v>98400</v>
      </c>
    </row>
    <row r="137" spans="1:39" x14ac:dyDescent="0.35">
      <c r="A137" t="s">
        <v>392</v>
      </c>
      <c r="B137" t="s">
        <v>393</v>
      </c>
      <c r="C137" t="s">
        <v>246</v>
      </c>
      <c r="D137" s="5">
        <v>26250</v>
      </c>
      <c r="E137" s="5">
        <v>30000</v>
      </c>
      <c r="F137" s="5">
        <v>33750</v>
      </c>
      <c r="G137" s="5">
        <v>37500</v>
      </c>
      <c r="H137" s="5">
        <v>40500</v>
      </c>
      <c r="I137" s="5">
        <v>43500</v>
      </c>
      <c r="J137" s="5">
        <v>46500</v>
      </c>
      <c r="K137" s="5">
        <v>49500</v>
      </c>
      <c r="L137" s="5">
        <f t="shared" si="36"/>
        <v>52500</v>
      </c>
      <c r="M137" s="5">
        <f t="shared" si="37"/>
        <v>55500</v>
      </c>
      <c r="N137" s="5">
        <f t="shared" si="38"/>
        <v>58500</v>
      </c>
      <c r="O137" s="5">
        <f t="shared" si="38"/>
        <v>61500</v>
      </c>
      <c r="P137" s="5">
        <v>15750</v>
      </c>
      <c r="Q137" s="5">
        <v>20440</v>
      </c>
      <c r="R137" s="5">
        <v>25820</v>
      </c>
      <c r="S137" s="5">
        <v>31200</v>
      </c>
      <c r="T137" s="5">
        <v>36580</v>
      </c>
      <c r="U137" s="5">
        <v>41960</v>
      </c>
      <c r="V137" s="5">
        <v>46500</v>
      </c>
      <c r="W137" s="5">
        <v>49500</v>
      </c>
      <c r="X137" s="5">
        <f t="shared" si="39"/>
        <v>43680</v>
      </c>
      <c r="Y137" s="5">
        <f t="shared" si="40"/>
        <v>46176</v>
      </c>
      <c r="Z137" s="5">
        <f t="shared" si="41"/>
        <v>48672</v>
      </c>
      <c r="AA137" s="5">
        <f t="shared" si="41"/>
        <v>51168</v>
      </c>
      <c r="AB137" s="5">
        <v>42000</v>
      </c>
      <c r="AC137" s="5">
        <v>48000</v>
      </c>
      <c r="AD137" s="5">
        <v>54000</v>
      </c>
      <c r="AE137" s="5">
        <v>60000</v>
      </c>
      <c r="AF137" s="5">
        <v>64800</v>
      </c>
      <c r="AG137" s="5">
        <v>69600</v>
      </c>
      <c r="AH137" s="5">
        <v>74400</v>
      </c>
      <c r="AI137" s="5">
        <v>79200</v>
      </c>
      <c r="AJ137" s="5">
        <f t="shared" si="42"/>
        <v>84000</v>
      </c>
      <c r="AK137" s="5">
        <f t="shared" si="43"/>
        <v>88800</v>
      </c>
      <c r="AL137" s="5">
        <f t="shared" si="44"/>
        <v>93600</v>
      </c>
      <c r="AM137" s="5">
        <f t="shared" si="44"/>
        <v>98400</v>
      </c>
    </row>
    <row r="138" spans="1:39" x14ac:dyDescent="0.35">
      <c r="A138" t="s">
        <v>394</v>
      </c>
      <c r="B138" t="s">
        <v>395</v>
      </c>
      <c r="C138" t="s">
        <v>107</v>
      </c>
      <c r="D138" s="5">
        <v>26250</v>
      </c>
      <c r="E138" s="5">
        <v>30000</v>
      </c>
      <c r="F138" s="5">
        <v>33750</v>
      </c>
      <c r="G138" s="5">
        <v>37500</v>
      </c>
      <c r="H138" s="5">
        <v>40500</v>
      </c>
      <c r="I138" s="5">
        <v>43500</v>
      </c>
      <c r="J138" s="5">
        <v>46500</v>
      </c>
      <c r="K138" s="5">
        <v>49500</v>
      </c>
      <c r="L138" s="5">
        <f t="shared" si="36"/>
        <v>52500</v>
      </c>
      <c r="M138" s="5">
        <f t="shared" si="37"/>
        <v>55500</v>
      </c>
      <c r="N138" s="5">
        <f t="shared" si="38"/>
        <v>58500</v>
      </c>
      <c r="O138" s="5">
        <f t="shared" si="38"/>
        <v>61500</v>
      </c>
      <c r="P138" s="5">
        <v>15750</v>
      </c>
      <c r="Q138" s="5">
        <v>20440</v>
      </c>
      <c r="R138" s="5">
        <v>25820</v>
      </c>
      <c r="S138" s="5">
        <v>31200</v>
      </c>
      <c r="T138" s="5">
        <v>36580</v>
      </c>
      <c r="U138" s="5">
        <v>41960</v>
      </c>
      <c r="V138" s="5">
        <v>46500</v>
      </c>
      <c r="W138" s="5">
        <v>49500</v>
      </c>
      <c r="X138" s="5">
        <f t="shared" si="39"/>
        <v>43680</v>
      </c>
      <c r="Y138" s="5">
        <f t="shared" si="40"/>
        <v>46176</v>
      </c>
      <c r="Z138" s="5">
        <f t="shared" si="41"/>
        <v>48672</v>
      </c>
      <c r="AA138" s="5">
        <f t="shared" si="41"/>
        <v>51168</v>
      </c>
      <c r="AB138" s="5">
        <v>42000</v>
      </c>
      <c r="AC138" s="5">
        <v>48000</v>
      </c>
      <c r="AD138" s="5">
        <v>54000</v>
      </c>
      <c r="AE138" s="5">
        <v>60000</v>
      </c>
      <c r="AF138" s="5">
        <v>64800</v>
      </c>
      <c r="AG138" s="5">
        <v>69600</v>
      </c>
      <c r="AH138" s="5">
        <v>74400</v>
      </c>
      <c r="AI138" s="5">
        <v>79200</v>
      </c>
      <c r="AJ138" s="5">
        <f t="shared" si="42"/>
        <v>84000</v>
      </c>
      <c r="AK138" s="5">
        <f t="shared" si="43"/>
        <v>88800</v>
      </c>
      <c r="AL138" s="5">
        <f t="shared" si="44"/>
        <v>93600</v>
      </c>
      <c r="AM138" s="5">
        <f t="shared" si="44"/>
        <v>98400</v>
      </c>
    </row>
    <row r="139" spans="1:39" x14ac:dyDescent="0.35">
      <c r="A139" t="s">
        <v>396</v>
      </c>
      <c r="B139" t="s">
        <v>397</v>
      </c>
      <c r="C139" t="s">
        <v>161</v>
      </c>
      <c r="D139" s="5">
        <v>26250</v>
      </c>
      <c r="E139" s="5">
        <v>30000</v>
      </c>
      <c r="F139" s="5">
        <v>33750</v>
      </c>
      <c r="G139" s="5">
        <v>37500</v>
      </c>
      <c r="H139" s="5">
        <v>40500</v>
      </c>
      <c r="I139" s="5">
        <v>43500</v>
      </c>
      <c r="J139" s="5">
        <v>46500</v>
      </c>
      <c r="K139" s="5">
        <v>49500</v>
      </c>
      <c r="L139" s="5">
        <f t="shared" si="36"/>
        <v>52500</v>
      </c>
      <c r="M139" s="5">
        <f t="shared" si="37"/>
        <v>55500</v>
      </c>
      <c r="N139" s="5">
        <f t="shared" si="38"/>
        <v>58500</v>
      </c>
      <c r="O139" s="5">
        <f t="shared" si="38"/>
        <v>61500</v>
      </c>
      <c r="P139" s="5">
        <v>15750</v>
      </c>
      <c r="Q139" s="5">
        <v>20440</v>
      </c>
      <c r="R139" s="5">
        <v>25820</v>
      </c>
      <c r="S139" s="5">
        <v>31200</v>
      </c>
      <c r="T139" s="5">
        <v>36580</v>
      </c>
      <c r="U139" s="5">
        <v>41960</v>
      </c>
      <c r="V139" s="5">
        <v>46500</v>
      </c>
      <c r="W139" s="5">
        <v>49500</v>
      </c>
      <c r="X139" s="5">
        <f t="shared" si="39"/>
        <v>43680</v>
      </c>
      <c r="Y139" s="5">
        <f t="shared" si="40"/>
        <v>46176</v>
      </c>
      <c r="Z139" s="5">
        <f t="shared" si="41"/>
        <v>48672</v>
      </c>
      <c r="AA139" s="5">
        <f t="shared" si="41"/>
        <v>51168</v>
      </c>
      <c r="AB139" s="5">
        <v>42000</v>
      </c>
      <c r="AC139" s="5">
        <v>48000</v>
      </c>
      <c r="AD139" s="5">
        <v>54000</v>
      </c>
      <c r="AE139" s="5">
        <v>60000</v>
      </c>
      <c r="AF139" s="5">
        <v>64800</v>
      </c>
      <c r="AG139" s="5">
        <v>69600</v>
      </c>
      <c r="AH139" s="5">
        <v>74400</v>
      </c>
      <c r="AI139" s="5">
        <v>79200</v>
      </c>
      <c r="AJ139" s="5">
        <f t="shared" si="42"/>
        <v>84000</v>
      </c>
      <c r="AK139" s="5">
        <f t="shared" si="43"/>
        <v>88800</v>
      </c>
      <c r="AL139" s="5">
        <f t="shared" si="44"/>
        <v>93600</v>
      </c>
      <c r="AM139" s="5">
        <f t="shared" si="44"/>
        <v>98400</v>
      </c>
    </row>
    <row r="140" spans="1:39" x14ac:dyDescent="0.35">
      <c r="A140" t="s">
        <v>398</v>
      </c>
      <c r="B140" t="s">
        <v>399</v>
      </c>
      <c r="C140" t="s">
        <v>146</v>
      </c>
      <c r="D140" s="5">
        <v>26500</v>
      </c>
      <c r="E140" s="5">
        <v>30250</v>
      </c>
      <c r="F140" s="5">
        <v>34050</v>
      </c>
      <c r="G140" s="5">
        <v>37800</v>
      </c>
      <c r="H140" s="5">
        <v>40850</v>
      </c>
      <c r="I140" s="5">
        <v>43850</v>
      </c>
      <c r="J140" s="5">
        <v>46900</v>
      </c>
      <c r="K140" s="5">
        <v>49900</v>
      </c>
      <c r="L140" s="5">
        <f t="shared" si="36"/>
        <v>52920</v>
      </c>
      <c r="M140" s="5">
        <f t="shared" si="37"/>
        <v>55944</v>
      </c>
      <c r="N140" s="5">
        <f t="shared" si="38"/>
        <v>58968</v>
      </c>
      <c r="O140" s="5">
        <f t="shared" si="38"/>
        <v>61992</v>
      </c>
      <c r="P140" s="5">
        <v>15900</v>
      </c>
      <c r="Q140" s="5">
        <v>20440</v>
      </c>
      <c r="R140" s="5">
        <v>25820</v>
      </c>
      <c r="S140" s="5">
        <v>31200</v>
      </c>
      <c r="T140" s="5">
        <v>36580</v>
      </c>
      <c r="U140" s="5">
        <v>41960</v>
      </c>
      <c r="V140" s="5">
        <v>46900</v>
      </c>
      <c r="W140" s="5">
        <v>49900</v>
      </c>
      <c r="X140" s="5">
        <f t="shared" si="39"/>
        <v>43680</v>
      </c>
      <c r="Y140" s="5">
        <f t="shared" si="40"/>
        <v>46176</v>
      </c>
      <c r="Z140" s="5">
        <f t="shared" si="41"/>
        <v>48672</v>
      </c>
      <c r="AA140" s="5">
        <f t="shared" si="41"/>
        <v>51168</v>
      </c>
      <c r="AB140" s="5">
        <v>42350</v>
      </c>
      <c r="AC140" s="5">
        <v>48400</v>
      </c>
      <c r="AD140" s="5">
        <v>54450</v>
      </c>
      <c r="AE140" s="5">
        <v>60500</v>
      </c>
      <c r="AF140" s="5">
        <v>65350</v>
      </c>
      <c r="AG140" s="5">
        <v>70200</v>
      </c>
      <c r="AH140" s="5">
        <v>75050</v>
      </c>
      <c r="AI140" s="5">
        <v>79900</v>
      </c>
      <c r="AJ140" s="5">
        <f t="shared" si="42"/>
        <v>84700</v>
      </c>
      <c r="AK140" s="5">
        <f t="shared" si="43"/>
        <v>89540</v>
      </c>
      <c r="AL140" s="5">
        <f t="shared" si="44"/>
        <v>94380</v>
      </c>
      <c r="AM140" s="5">
        <f t="shared" si="44"/>
        <v>99220</v>
      </c>
    </row>
    <row r="141" spans="1:39" x14ac:dyDescent="0.35">
      <c r="A141" t="s">
        <v>400</v>
      </c>
      <c r="B141" t="s">
        <v>401</v>
      </c>
      <c r="C141" t="s">
        <v>122</v>
      </c>
      <c r="D141" s="5">
        <v>26250</v>
      </c>
      <c r="E141" s="5">
        <v>30000</v>
      </c>
      <c r="F141" s="5">
        <v>33750</v>
      </c>
      <c r="G141" s="5">
        <v>37500</v>
      </c>
      <c r="H141" s="5">
        <v>40500</v>
      </c>
      <c r="I141" s="5">
        <v>43500</v>
      </c>
      <c r="J141" s="5">
        <v>46500</v>
      </c>
      <c r="K141" s="5">
        <v>49500</v>
      </c>
      <c r="L141" s="5">
        <f t="shared" si="36"/>
        <v>52500</v>
      </c>
      <c r="M141" s="5">
        <f t="shared" si="37"/>
        <v>55500</v>
      </c>
      <c r="N141" s="5">
        <f t="shared" si="38"/>
        <v>58500</v>
      </c>
      <c r="O141" s="5">
        <f t="shared" si="38"/>
        <v>61500</v>
      </c>
      <c r="P141" s="5">
        <v>15750</v>
      </c>
      <c r="Q141" s="5">
        <v>20440</v>
      </c>
      <c r="R141" s="5">
        <v>25820</v>
      </c>
      <c r="S141" s="5">
        <v>31200</v>
      </c>
      <c r="T141" s="5">
        <v>36580</v>
      </c>
      <c r="U141" s="5">
        <v>41960</v>
      </c>
      <c r="V141" s="5">
        <v>46500</v>
      </c>
      <c r="W141" s="5">
        <v>49500</v>
      </c>
      <c r="X141" s="5">
        <f t="shared" si="39"/>
        <v>43680</v>
      </c>
      <c r="Y141" s="5">
        <f t="shared" si="40"/>
        <v>46176</v>
      </c>
      <c r="Z141" s="5">
        <f t="shared" si="41"/>
        <v>48672</v>
      </c>
      <c r="AA141" s="5">
        <f t="shared" si="41"/>
        <v>51168</v>
      </c>
      <c r="AB141" s="5">
        <v>42000</v>
      </c>
      <c r="AC141" s="5">
        <v>48000</v>
      </c>
      <c r="AD141" s="5">
        <v>54000</v>
      </c>
      <c r="AE141" s="5">
        <v>60000</v>
      </c>
      <c r="AF141" s="5">
        <v>64800</v>
      </c>
      <c r="AG141" s="5">
        <v>69600</v>
      </c>
      <c r="AH141" s="5">
        <v>74400</v>
      </c>
      <c r="AI141" s="5">
        <v>79200</v>
      </c>
      <c r="AJ141" s="5">
        <f t="shared" si="42"/>
        <v>84000</v>
      </c>
      <c r="AK141" s="5">
        <f t="shared" si="43"/>
        <v>88800</v>
      </c>
      <c r="AL141" s="5">
        <f t="shared" si="44"/>
        <v>93600</v>
      </c>
      <c r="AM141" s="5">
        <f t="shared" si="44"/>
        <v>98400</v>
      </c>
    </row>
    <row r="142" spans="1:39" x14ac:dyDescent="0.35">
      <c r="A142" t="s">
        <v>402</v>
      </c>
      <c r="B142" t="s">
        <v>403</v>
      </c>
      <c r="C142" t="s">
        <v>134</v>
      </c>
      <c r="D142" s="5">
        <v>32900</v>
      </c>
      <c r="E142" s="5">
        <v>37600</v>
      </c>
      <c r="F142" s="5">
        <v>42300</v>
      </c>
      <c r="G142" s="5">
        <v>47000</v>
      </c>
      <c r="H142" s="5">
        <v>50800</v>
      </c>
      <c r="I142" s="5">
        <v>54550</v>
      </c>
      <c r="J142" s="5">
        <v>58300</v>
      </c>
      <c r="K142" s="5">
        <v>62050</v>
      </c>
      <c r="L142" s="5">
        <f t="shared" si="36"/>
        <v>65800</v>
      </c>
      <c r="M142" s="5">
        <f t="shared" si="37"/>
        <v>69560</v>
      </c>
      <c r="N142" s="5">
        <f t="shared" si="38"/>
        <v>73320</v>
      </c>
      <c r="O142" s="5">
        <f t="shared" si="38"/>
        <v>77080</v>
      </c>
      <c r="P142" s="5">
        <v>19750</v>
      </c>
      <c r="Q142" s="5">
        <v>22600</v>
      </c>
      <c r="R142" s="5">
        <v>25820</v>
      </c>
      <c r="S142" s="5">
        <v>31200</v>
      </c>
      <c r="T142" s="5">
        <v>36580</v>
      </c>
      <c r="U142" s="5">
        <v>41960</v>
      </c>
      <c r="V142" s="5">
        <v>47340</v>
      </c>
      <c r="W142" s="5">
        <v>52720</v>
      </c>
      <c r="X142" s="5">
        <f t="shared" si="39"/>
        <v>43680</v>
      </c>
      <c r="Y142" s="5">
        <f t="shared" si="40"/>
        <v>46176</v>
      </c>
      <c r="Z142" s="5">
        <f t="shared" si="41"/>
        <v>48672</v>
      </c>
      <c r="AA142" s="5">
        <f t="shared" si="41"/>
        <v>51168</v>
      </c>
      <c r="AB142" s="5">
        <v>52650</v>
      </c>
      <c r="AC142" s="5">
        <v>60200</v>
      </c>
      <c r="AD142" s="5">
        <v>67700</v>
      </c>
      <c r="AE142" s="5">
        <v>75200</v>
      </c>
      <c r="AF142" s="5">
        <v>81250</v>
      </c>
      <c r="AG142" s="5">
        <v>87250</v>
      </c>
      <c r="AH142" s="5">
        <v>93250</v>
      </c>
      <c r="AI142" s="5">
        <v>99300</v>
      </c>
      <c r="AJ142" s="5">
        <f t="shared" si="42"/>
        <v>105280</v>
      </c>
      <c r="AK142" s="5">
        <f t="shared" si="43"/>
        <v>111296</v>
      </c>
      <c r="AL142" s="5">
        <f t="shared" si="44"/>
        <v>117312</v>
      </c>
      <c r="AM142" s="5">
        <f t="shared" si="44"/>
        <v>123328</v>
      </c>
    </row>
    <row r="143" spans="1:39" x14ac:dyDescent="0.35">
      <c r="A143" t="s">
        <v>404</v>
      </c>
      <c r="B143" t="s">
        <v>405</v>
      </c>
      <c r="C143" t="s">
        <v>246</v>
      </c>
      <c r="D143" s="5">
        <v>26250</v>
      </c>
      <c r="E143" s="5">
        <v>30000</v>
      </c>
      <c r="F143" s="5">
        <v>33750</v>
      </c>
      <c r="G143" s="5">
        <v>37500</v>
      </c>
      <c r="H143" s="5">
        <v>40500</v>
      </c>
      <c r="I143" s="5">
        <v>43500</v>
      </c>
      <c r="J143" s="5">
        <v>46500</v>
      </c>
      <c r="K143" s="5">
        <v>49500</v>
      </c>
      <c r="L143" s="5">
        <f t="shared" si="36"/>
        <v>52500</v>
      </c>
      <c r="M143" s="5">
        <f t="shared" si="37"/>
        <v>55500</v>
      </c>
      <c r="N143" s="5">
        <f t="shared" si="38"/>
        <v>58500</v>
      </c>
      <c r="O143" s="5">
        <f t="shared" si="38"/>
        <v>61500</v>
      </c>
      <c r="P143" s="5">
        <v>15750</v>
      </c>
      <c r="Q143" s="5">
        <v>20440</v>
      </c>
      <c r="R143" s="5">
        <v>25820</v>
      </c>
      <c r="S143" s="5">
        <v>31200</v>
      </c>
      <c r="T143" s="5">
        <v>36580</v>
      </c>
      <c r="U143" s="5">
        <v>41960</v>
      </c>
      <c r="V143" s="5">
        <v>46500</v>
      </c>
      <c r="W143" s="5">
        <v>49500</v>
      </c>
      <c r="X143" s="5">
        <f t="shared" si="39"/>
        <v>43680</v>
      </c>
      <c r="Y143" s="5">
        <f t="shared" si="40"/>
        <v>46176</v>
      </c>
      <c r="Z143" s="5">
        <f t="shared" si="41"/>
        <v>48672</v>
      </c>
      <c r="AA143" s="5">
        <f t="shared" si="41"/>
        <v>51168</v>
      </c>
      <c r="AB143" s="5">
        <v>42000</v>
      </c>
      <c r="AC143" s="5">
        <v>48000</v>
      </c>
      <c r="AD143" s="5">
        <v>54000</v>
      </c>
      <c r="AE143" s="5">
        <v>60000</v>
      </c>
      <c r="AF143" s="5">
        <v>64800</v>
      </c>
      <c r="AG143" s="5">
        <v>69600</v>
      </c>
      <c r="AH143" s="5">
        <v>74400</v>
      </c>
      <c r="AI143" s="5">
        <v>79200</v>
      </c>
      <c r="AJ143" s="5">
        <f t="shared" si="42"/>
        <v>84000</v>
      </c>
      <c r="AK143" s="5">
        <f t="shared" si="43"/>
        <v>88800</v>
      </c>
      <c r="AL143" s="5">
        <f t="shared" si="44"/>
        <v>93600</v>
      </c>
      <c r="AM143" s="5">
        <f t="shared" si="44"/>
        <v>98400</v>
      </c>
    </row>
    <row r="144" spans="1:39" x14ac:dyDescent="0.35">
      <c r="A144" t="s">
        <v>406</v>
      </c>
      <c r="B144" t="s">
        <v>407</v>
      </c>
      <c r="C144" t="s">
        <v>170</v>
      </c>
      <c r="D144" s="5">
        <v>30100</v>
      </c>
      <c r="E144" s="5">
        <v>34400</v>
      </c>
      <c r="F144" s="5">
        <v>38700</v>
      </c>
      <c r="G144" s="5">
        <v>42950</v>
      </c>
      <c r="H144" s="5">
        <v>46400</v>
      </c>
      <c r="I144" s="5">
        <v>49850</v>
      </c>
      <c r="J144" s="5">
        <v>53300</v>
      </c>
      <c r="K144" s="5">
        <v>56700</v>
      </c>
      <c r="L144" s="5">
        <f t="shared" si="36"/>
        <v>60129.999999999993</v>
      </c>
      <c r="M144" s="5">
        <f t="shared" si="37"/>
        <v>63566</v>
      </c>
      <c r="N144" s="5">
        <f t="shared" si="38"/>
        <v>67002</v>
      </c>
      <c r="O144" s="5">
        <f t="shared" si="38"/>
        <v>70438</v>
      </c>
      <c r="P144" s="5">
        <v>18050</v>
      </c>
      <c r="Q144" s="5">
        <v>20600</v>
      </c>
      <c r="R144" s="5">
        <v>25820</v>
      </c>
      <c r="S144" s="5">
        <v>31200</v>
      </c>
      <c r="T144" s="5">
        <v>36580</v>
      </c>
      <c r="U144" s="5">
        <v>41960</v>
      </c>
      <c r="V144" s="5">
        <v>47340</v>
      </c>
      <c r="W144" s="5">
        <v>52720</v>
      </c>
      <c r="X144" s="5">
        <f t="shared" si="39"/>
        <v>43680</v>
      </c>
      <c r="Y144" s="5">
        <f t="shared" si="40"/>
        <v>46176</v>
      </c>
      <c r="Z144" s="5">
        <f t="shared" si="41"/>
        <v>48672</v>
      </c>
      <c r="AA144" s="5">
        <f t="shared" si="41"/>
        <v>51168</v>
      </c>
      <c r="AB144" s="5">
        <v>48100</v>
      </c>
      <c r="AC144" s="5">
        <v>55000</v>
      </c>
      <c r="AD144" s="5">
        <v>61850</v>
      </c>
      <c r="AE144" s="5">
        <v>68700</v>
      </c>
      <c r="AF144" s="5">
        <v>74200</v>
      </c>
      <c r="AG144" s="5">
        <v>79700</v>
      </c>
      <c r="AH144" s="5">
        <v>85200</v>
      </c>
      <c r="AI144" s="5">
        <v>90700</v>
      </c>
      <c r="AJ144" s="5">
        <f t="shared" si="42"/>
        <v>96180</v>
      </c>
      <c r="AK144" s="5">
        <f t="shared" si="43"/>
        <v>101676</v>
      </c>
      <c r="AL144" s="5">
        <f t="shared" si="44"/>
        <v>107172</v>
      </c>
      <c r="AM144" s="5">
        <f t="shared" si="44"/>
        <v>112668</v>
      </c>
    </row>
    <row r="145" spans="1:39" x14ac:dyDescent="0.35">
      <c r="A145" t="s">
        <v>408</v>
      </c>
      <c r="B145" t="s">
        <v>409</v>
      </c>
      <c r="C145" t="s">
        <v>127</v>
      </c>
      <c r="D145" s="5">
        <v>26750</v>
      </c>
      <c r="E145" s="5">
        <v>30600</v>
      </c>
      <c r="F145" s="5">
        <v>34400</v>
      </c>
      <c r="G145" s="5">
        <v>38200</v>
      </c>
      <c r="H145" s="5">
        <v>41300</v>
      </c>
      <c r="I145" s="5">
        <v>44350</v>
      </c>
      <c r="J145" s="5">
        <v>47400</v>
      </c>
      <c r="K145" s="5">
        <v>50450</v>
      </c>
      <c r="L145" s="5">
        <f t="shared" si="36"/>
        <v>53480</v>
      </c>
      <c r="M145" s="5">
        <f t="shared" si="37"/>
        <v>56536</v>
      </c>
      <c r="N145" s="5">
        <f t="shared" si="38"/>
        <v>59592</v>
      </c>
      <c r="O145" s="5">
        <f t="shared" si="38"/>
        <v>62648</v>
      </c>
      <c r="P145" s="5">
        <v>16050</v>
      </c>
      <c r="Q145" s="5">
        <v>20440</v>
      </c>
      <c r="R145" s="5">
        <v>25820</v>
      </c>
      <c r="S145" s="5">
        <v>31200</v>
      </c>
      <c r="T145" s="5">
        <v>36580</v>
      </c>
      <c r="U145" s="5">
        <v>41960</v>
      </c>
      <c r="V145" s="5">
        <v>47340</v>
      </c>
      <c r="W145" s="5">
        <v>50450</v>
      </c>
      <c r="X145" s="5">
        <f t="shared" si="39"/>
        <v>43680</v>
      </c>
      <c r="Y145" s="5">
        <f t="shared" si="40"/>
        <v>46176</v>
      </c>
      <c r="Z145" s="5">
        <f t="shared" si="41"/>
        <v>48672</v>
      </c>
      <c r="AA145" s="5">
        <f t="shared" si="41"/>
        <v>51168</v>
      </c>
      <c r="AB145" s="5">
        <v>42800</v>
      </c>
      <c r="AC145" s="5">
        <v>48900</v>
      </c>
      <c r="AD145" s="5">
        <v>55000</v>
      </c>
      <c r="AE145" s="5">
        <v>61100</v>
      </c>
      <c r="AF145" s="5">
        <v>66000</v>
      </c>
      <c r="AG145" s="5">
        <v>70900</v>
      </c>
      <c r="AH145" s="5">
        <v>75800</v>
      </c>
      <c r="AI145" s="5">
        <v>80700</v>
      </c>
      <c r="AJ145" s="5">
        <f t="shared" si="42"/>
        <v>85540</v>
      </c>
      <c r="AK145" s="5">
        <f t="shared" si="43"/>
        <v>90428</v>
      </c>
      <c r="AL145" s="5">
        <f t="shared" si="44"/>
        <v>95316</v>
      </c>
      <c r="AM145" s="5">
        <f t="shared" si="44"/>
        <v>100204</v>
      </c>
    </row>
    <row r="146" spans="1:39" x14ac:dyDescent="0.35">
      <c r="A146" t="s">
        <v>410</v>
      </c>
      <c r="B146" t="s">
        <v>411</v>
      </c>
      <c r="C146" t="s">
        <v>151</v>
      </c>
      <c r="D146" s="5">
        <v>26250</v>
      </c>
      <c r="E146" s="5">
        <v>30000</v>
      </c>
      <c r="F146" s="5">
        <v>33750</v>
      </c>
      <c r="G146" s="5">
        <v>37500</v>
      </c>
      <c r="H146" s="5">
        <v>40500</v>
      </c>
      <c r="I146" s="5">
        <v>43500</v>
      </c>
      <c r="J146" s="5">
        <v>46500</v>
      </c>
      <c r="K146" s="5">
        <v>49500</v>
      </c>
      <c r="L146" s="5">
        <f t="shared" si="36"/>
        <v>52500</v>
      </c>
      <c r="M146" s="5">
        <f t="shared" si="37"/>
        <v>55500</v>
      </c>
      <c r="N146" s="5">
        <f t="shared" si="38"/>
        <v>58500</v>
      </c>
      <c r="O146" s="5">
        <f t="shared" si="38"/>
        <v>61500</v>
      </c>
      <c r="P146" s="5">
        <v>15750</v>
      </c>
      <c r="Q146" s="5">
        <v>20440</v>
      </c>
      <c r="R146" s="5">
        <v>25820</v>
      </c>
      <c r="S146" s="5">
        <v>31200</v>
      </c>
      <c r="T146" s="5">
        <v>36580</v>
      </c>
      <c r="U146" s="5">
        <v>41960</v>
      </c>
      <c r="V146" s="5">
        <v>46500</v>
      </c>
      <c r="W146" s="5">
        <v>49500</v>
      </c>
      <c r="X146" s="5">
        <f t="shared" si="39"/>
        <v>43680</v>
      </c>
      <c r="Y146" s="5">
        <f t="shared" si="40"/>
        <v>46176</v>
      </c>
      <c r="Z146" s="5">
        <f t="shared" si="41"/>
        <v>48672</v>
      </c>
      <c r="AA146" s="5">
        <f t="shared" si="41"/>
        <v>51168</v>
      </c>
      <c r="AB146" s="5">
        <v>42000</v>
      </c>
      <c r="AC146" s="5">
        <v>48000</v>
      </c>
      <c r="AD146" s="5">
        <v>54000</v>
      </c>
      <c r="AE146" s="5">
        <v>60000</v>
      </c>
      <c r="AF146" s="5">
        <v>64800</v>
      </c>
      <c r="AG146" s="5">
        <v>69600</v>
      </c>
      <c r="AH146" s="5">
        <v>74400</v>
      </c>
      <c r="AI146" s="5">
        <v>79200</v>
      </c>
      <c r="AJ146" s="5">
        <f t="shared" si="42"/>
        <v>84000</v>
      </c>
      <c r="AK146" s="5">
        <f t="shared" si="43"/>
        <v>88800</v>
      </c>
      <c r="AL146" s="5">
        <f t="shared" si="44"/>
        <v>93600</v>
      </c>
      <c r="AM146" s="5">
        <f t="shared" si="44"/>
        <v>98400</v>
      </c>
    </row>
    <row r="147" spans="1:39" x14ac:dyDescent="0.35">
      <c r="A147" t="s">
        <v>412</v>
      </c>
      <c r="B147" t="s">
        <v>413</v>
      </c>
      <c r="C147" t="s">
        <v>119</v>
      </c>
      <c r="D147" s="5">
        <v>33150</v>
      </c>
      <c r="E147" s="5">
        <v>37850</v>
      </c>
      <c r="F147" s="5">
        <v>42600</v>
      </c>
      <c r="G147" s="5">
        <v>47300</v>
      </c>
      <c r="H147" s="5">
        <v>51100</v>
      </c>
      <c r="I147" s="5">
        <v>54900</v>
      </c>
      <c r="J147" s="5">
        <v>58700</v>
      </c>
      <c r="K147" s="5">
        <v>62450</v>
      </c>
      <c r="L147" s="5">
        <f t="shared" si="36"/>
        <v>66220</v>
      </c>
      <c r="M147" s="5">
        <f t="shared" si="37"/>
        <v>70004</v>
      </c>
      <c r="N147" s="5">
        <f t="shared" ref="N147:O162" si="45">M147+(M147-L147)</f>
        <v>73788</v>
      </c>
      <c r="O147" s="5">
        <f t="shared" si="45"/>
        <v>77572</v>
      </c>
      <c r="P147" s="5">
        <v>19900</v>
      </c>
      <c r="Q147" s="5">
        <v>22750</v>
      </c>
      <c r="R147" s="5">
        <v>25820</v>
      </c>
      <c r="S147" s="5">
        <v>31200</v>
      </c>
      <c r="T147" s="5">
        <v>36580</v>
      </c>
      <c r="U147" s="5">
        <v>41960</v>
      </c>
      <c r="V147" s="5">
        <v>47340</v>
      </c>
      <c r="W147" s="5">
        <v>52720</v>
      </c>
      <c r="X147" s="5">
        <f t="shared" si="39"/>
        <v>43680</v>
      </c>
      <c r="Y147" s="5">
        <f t="shared" si="40"/>
        <v>46176</v>
      </c>
      <c r="Z147" s="5">
        <f t="shared" ref="Z147:AA162" si="46">Y147+(Y147-X147)</f>
        <v>48672</v>
      </c>
      <c r="AA147" s="5">
        <f t="shared" si="46"/>
        <v>51168</v>
      </c>
      <c r="AB147" s="5">
        <v>53000</v>
      </c>
      <c r="AC147" s="5">
        <v>60600</v>
      </c>
      <c r="AD147" s="5">
        <v>68150</v>
      </c>
      <c r="AE147" s="5">
        <v>75700</v>
      </c>
      <c r="AF147" s="5">
        <v>81800</v>
      </c>
      <c r="AG147" s="5">
        <v>87850</v>
      </c>
      <c r="AH147" s="5">
        <v>93900</v>
      </c>
      <c r="AI147" s="5">
        <v>99950</v>
      </c>
      <c r="AJ147" s="5">
        <f t="shared" si="42"/>
        <v>105980</v>
      </c>
      <c r="AK147" s="5">
        <f t="shared" si="43"/>
        <v>112036</v>
      </c>
      <c r="AL147" s="5">
        <f t="shared" ref="AL147:AM162" si="47">AK147+(AK147-AJ147)</f>
        <v>118092</v>
      </c>
      <c r="AM147" s="5">
        <f t="shared" si="47"/>
        <v>124148</v>
      </c>
    </row>
    <row r="148" spans="1:39" x14ac:dyDescent="0.35">
      <c r="A148" t="s">
        <v>414</v>
      </c>
      <c r="B148" t="s">
        <v>415</v>
      </c>
      <c r="C148" t="s">
        <v>143</v>
      </c>
      <c r="D148" s="5">
        <v>26250</v>
      </c>
      <c r="E148" s="5">
        <v>30000</v>
      </c>
      <c r="F148" s="5">
        <v>33750</v>
      </c>
      <c r="G148" s="5">
        <v>37500</v>
      </c>
      <c r="H148" s="5">
        <v>40500</v>
      </c>
      <c r="I148" s="5">
        <v>43500</v>
      </c>
      <c r="J148" s="5">
        <v>46500</v>
      </c>
      <c r="K148" s="5">
        <v>49500</v>
      </c>
      <c r="L148" s="5">
        <f t="shared" si="36"/>
        <v>52500</v>
      </c>
      <c r="M148" s="5">
        <f t="shared" si="37"/>
        <v>55500</v>
      </c>
      <c r="N148" s="5">
        <f t="shared" si="45"/>
        <v>58500</v>
      </c>
      <c r="O148" s="5">
        <f t="shared" si="45"/>
        <v>61500</v>
      </c>
      <c r="P148" s="5">
        <v>15750</v>
      </c>
      <c r="Q148" s="5">
        <v>20440</v>
      </c>
      <c r="R148" s="5">
        <v>25820</v>
      </c>
      <c r="S148" s="5">
        <v>31200</v>
      </c>
      <c r="T148" s="5">
        <v>36580</v>
      </c>
      <c r="U148" s="5">
        <v>41960</v>
      </c>
      <c r="V148" s="5">
        <v>46500</v>
      </c>
      <c r="W148" s="5">
        <v>49500</v>
      </c>
      <c r="X148" s="5">
        <f t="shared" si="39"/>
        <v>43680</v>
      </c>
      <c r="Y148" s="5">
        <f t="shared" si="40"/>
        <v>46176</v>
      </c>
      <c r="Z148" s="5">
        <f t="shared" si="46"/>
        <v>48672</v>
      </c>
      <c r="AA148" s="5">
        <f t="shared" si="46"/>
        <v>51168</v>
      </c>
      <c r="AB148" s="5">
        <v>42000</v>
      </c>
      <c r="AC148" s="5">
        <v>48000</v>
      </c>
      <c r="AD148" s="5">
        <v>54000</v>
      </c>
      <c r="AE148" s="5">
        <v>60000</v>
      </c>
      <c r="AF148" s="5">
        <v>64800</v>
      </c>
      <c r="AG148" s="5">
        <v>69600</v>
      </c>
      <c r="AH148" s="5">
        <v>74400</v>
      </c>
      <c r="AI148" s="5">
        <v>79200</v>
      </c>
      <c r="AJ148" s="5">
        <f t="shared" si="42"/>
        <v>84000</v>
      </c>
      <c r="AK148" s="5">
        <f t="shared" si="43"/>
        <v>88800</v>
      </c>
      <c r="AL148" s="5">
        <f t="shared" si="47"/>
        <v>93600</v>
      </c>
      <c r="AM148" s="5">
        <f t="shared" si="47"/>
        <v>98400</v>
      </c>
    </row>
    <row r="149" spans="1:39" x14ac:dyDescent="0.35">
      <c r="A149" t="s">
        <v>416</v>
      </c>
      <c r="B149" t="s">
        <v>417</v>
      </c>
      <c r="C149" t="s">
        <v>113</v>
      </c>
      <c r="D149" s="5">
        <v>28550</v>
      </c>
      <c r="E149" s="5">
        <v>32600</v>
      </c>
      <c r="F149" s="5">
        <v>36700</v>
      </c>
      <c r="G149" s="5">
        <v>40750</v>
      </c>
      <c r="H149" s="5">
        <v>44050</v>
      </c>
      <c r="I149" s="5">
        <v>47300</v>
      </c>
      <c r="J149" s="5">
        <v>50550</v>
      </c>
      <c r="K149" s="5">
        <v>53800</v>
      </c>
      <c r="L149" s="5">
        <f t="shared" si="36"/>
        <v>57050</v>
      </c>
      <c r="M149" s="5">
        <f t="shared" si="37"/>
        <v>60310</v>
      </c>
      <c r="N149" s="5">
        <f t="shared" si="45"/>
        <v>63570</v>
      </c>
      <c r="O149" s="5">
        <f t="shared" si="45"/>
        <v>66830</v>
      </c>
      <c r="P149" s="5">
        <v>17150</v>
      </c>
      <c r="Q149" s="5">
        <v>20440</v>
      </c>
      <c r="R149" s="5">
        <v>25820</v>
      </c>
      <c r="S149" s="5">
        <v>31200</v>
      </c>
      <c r="T149" s="5">
        <v>36580</v>
      </c>
      <c r="U149" s="5">
        <v>41960</v>
      </c>
      <c r="V149" s="5">
        <v>47340</v>
      </c>
      <c r="W149" s="5">
        <v>52720</v>
      </c>
      <c r="X149" s="5">
        <f t="shared" si="39"/>
        <v>43680</v>
      </c>
      <c r="Y149" s="5">
        <f t="shared" si="40"/>
        <v>46176</v>
      </c>
      <c r="Z149" s="5">
        <f t="shared" si="46"/>
        <v>48672</v>
      </c>
      <c r="AA149" s="5">
        <f t="shared" si="46"/>
        <v>51168</v>
      </c>
      <c r="AB149" s="5">
        <v>45650</v>
      </c>
      <c r="AC149" s="5">
        <v>52200</v>
      </c>
      <c r="AD149" s="5">
        <v>58700</v>
      </c>
      <c r="AE149" s="5">
        <v>65200</v>
      </c>
      <c r="AF149" s="5">
        <v>70450</v>
      </c>
      <c r="AG149" s="5">
        <v>75650</v>
      </c>
      <c r="AH149" s="5">
        <v>80850</v>
      </c>
      <c r="AI149" s="5">
        <v>86100</v>
      </c>
      <c r="AJ149" s="5">
        <f t="shared" si="42"/>
        <v>91280</v>
      </c>
      <c r="AK149" s="5">
        <f t="shared" si="43"/>
        <v>96496</v>
      </c>
      <c r="AL149" s="5">
        <f t="shared" si="47"/>
        <v>101712</v>
      </c>
      <c r="AM149" s="5">
        <f t="shared" si="47"/>
        <v>106928</v>
      </c>
    </row>
    <row r="150" spans="1:39" x14ac:dyDescent="0.35">
      <c r="A150" t="s">
        <v>418</v>
      </c>
      <c r="B150" t="s">
        <v>419</v>
      </c>
      <c r="C150" t="s">
        <v>107</v>
      </c>
      <c r="D150" s="5">
        <v>26250</v>
      </c>
      <c r="E150" s="5">
        <v>30000</v>
      </c>
      <c r="F150" s="5">
        <v>33750</v>
      </c>
      <c r="G150" s="5">
        <v>37500</v>
      </c>
      <c r="H150" s="5">
        <v>40500</v>
      </c>
      <c r="I150" s="5">
        <v>43500</v>
      </c>
      <c r="J150" s="5">
        <v>46500</v>
      </c>
      <c r="K150" s="5">
        <v>49500</v>
      </c>
      <c r="L150" s="5">
        <f t="shared" si="36"/>
        <v>52500</v>
      </c>
      <c r="M150" s="5">
        <f t="shared" si="37"/>
        <v>55500</v>
      </c>
      <c r="N150" s="5">
        <f t="shared" si="45"/>
        <v>58500</v>
      </c>
      <c r="O150" s="5">
        <f t="shared" si="45"/>
        <v>61500</v>
      </c>
      <c r="P150" s="5">
        <v>15750</v>
      </c>
      <c r="Q150" s="5">
        <v>20440</v>
      </c>
      <c r="R150" s="5">
        <v>25820</v>
      </c>
      <c r="S150" s="5">
        <v>31200</v>
      </c>
      <c r="T150" s="5">
        <v>36580</v>
      </c>
      <c r="U150" s="5">
        <v>41960</v>
      </c>
      <c r="V150" s="5">
        <v>46500</v>
      </c>
      <c r="W150" s="5">
        <v>49500</v>
      </c>
      <c r="X150" s="5">
        <f t="shared" si="39"/>
        <v>43680</v>
      </c>
      <c r="Y150" s="5">
        <f t="shared" si="40"/>
        <v>46176</v>
      </c>
      <c r="Z150" s="5">
        <f t="shared" si="46"/>
        <v>48672</v>
      </c>
      <c r="AA150" s="5">
        <f t="shared" si="46"/>
        <v>51168</v>
      </c>
      <c r="AB150" s="5">
        <v>42000</v>
      </c>
      <c r="AC150" s="5">
        <v>48000</v>
      </c>
      <c r="AD150" s="5">
        <v>54000</v>
      </c>
      <c r="AE150" s="5">
        <v>60000</v>
      </c>
      <c r="AF150" s="5">
        <v>64800</v>
      </c>
      <c r="AG150" s="5">
        <v>69600</v>
      </c>
      <c r="AH150" s="5">
        <v>74400</v>
      </c>
      <c r="AI150" s="5">
        <v>79200</v>
      </c>
      <c r="AJ150" s="5">
        <f t="shared" si="42"/>
        <v>84000</v>
      </c>
      <c r="AK150" s="5">
        <f t="shared" si="43"/>
        <v>88800</v>
      </c>
      <c r="AL150" s="5">
        <f t="shared" si="47"/>
        <v>93600</v>
      </c>
      <c r="AM150" s="5">
        <f t="shared" si="47"/>
        <v>98400</v>
      </c>
    </row>
    <row r="151" spans="1:39" x14ac:dyDescent="0.35">
      <c r="A151" t="s">
        <v>420</v>
      </c>
      <c r="B151" t="s">
        <v>421</v>
      </c>
      <c r="C151" t="s">
        <v>127</v>
      </c>
      <c r="D151" s="5">
        <v>28450</v>
      </c>
      <c r="E151" s="5">
        <v>32500</v>
      </c>
      <c r="F151" s="5">
        <v>36550</v>
      </c>
      <c r="G151" s="5">
        <v>40600</v>
      </c>
      <c r="H151" s="5">
        <v>43850</v>
      </c>
      <c r="I151" s="5">
        <v>47100</v>
      </c>
      <c r="J151" s="5">
        <v>50350</v>
      </c>
      <c r="K151" s="5">
        <v>53600</v>
      </c>
      <c r="L151" s="5">
        <f t="shared" si="36"/>
        <v>56840</v>
      </c>
      <c r="M151" s="5">
        <f t="shared" si="37"/>
        <v>60088</v>
      </c>
      <c r="N151" s="5">
        <f t="shared" si="45"/>
        <v>63336</v>
      </c>
      <c r="O151" s="5">
        <f t="shared" si="45"/>
        <v>66584</v>
      </c>
      <c r="P151" s="5">
        <v>17050</v>
      </c>
      <c r="Q151" s="5">
        <v>20440</v>
      </c>
      <c r="R151" s="5">
        <v>25820</v>
      </c>
      <c r="S151" s="5">
        <v>31200</v>
      </c>
      <c r="T151" s="5">
        <v>36580</v>
      </c>
      <c r="U151" s="5">
        <v>41960</v>
      </c>
      <c r="V151" s="5">
        <v>47340</v>
      </c>
      <c r="W151" s="5">
        <v>52720</v>
      </c>
      <c r="X151" s="5">
        <f t="shared" si="39"/>
        <v>43680</v>
      </c>
      <c r="Y151" s="5">
        <f t="shared" si="40"/>
        <v>46176</v>
      </c>
      <c r="Z151" s="5">
        <f t="shared" si="46"/>
        <v>48672</v>
      </c>
      <c r="AA151" s="5">
        <f t="shared" si="46"/>
        <v>51168</v>
      </c>
      <c r="AB151" s="5">
        <v>45500</v>
      </c>
      <c r="AC151" s="5">
        <v>52000</v>
      </c>
      <c r="AD151" s="5">
        <v>58500</v>
      </c>
      <c r="AE151" s="5">
        <v>64950</v>
      </c>
      <c r="AF151" s="5">
        <v>70150</v>
      </c>
      <c r="AG151" s="5">
        <v>75350</v>
      </c>
      <c r="AH151" s="5">
        <v>80550</v>
      </c>
      <c r="AI151" s="5">
        <v>85750</v>
      </c>
      <c r="AJ151" s="5">
        <f t="shared" si="42"/>
        <v>90930</v>
      </c>
      <c r="AK151" s="5">
        <f t="shared" si="43"/>
        <v>96126</v>
      </c>
      <c r="AL151" s="5">
        <f t="shared" si="47"/>
        <v>101322</v>
      </c>
      <c r="AM151" s="5">
        <f t="shared" si="47"/>
        <v>106518</v>
      </c>
    </row>
    <row r="152" spans="1:39" x14ac:dyDescent="0.35">
      <c r="A152" t="s">
        <v>422</v>
      </c>
      <c r="B152" t="s">
        <v>423</v>
      </c>
      <c r="C152" t="s">
        <v>101</v>
      </c>
      <c r="D152" s="5">
        <v>32750</v>
      </c>
      <c r="E152" s="5">
        <v>37450</v>
      </c>
      <c r="F152" s="5">
        <v>42100</v>
      </c>
      <c r="G152" s="5">
        <v>46750</v>
      </c>
      <c r="H152" s="5">
        <v>50500</v>
      </c>
      <c r="I152" s="5">
        <v>54250</v>
      </c>
      <c r="J152" s="5">
        <v>58000</v>
      </c>
      <c r="K152" s="5">
        <v>61750</v>
      </c>
      <c r="L152" s="5">
        <f t="shared" si="36"/>
        <v>65449.999999999993</v>
      </c>
      <c r="M152" s="5">
        <f t="shared" si="37"/>
        <v>69190</v>
      </c>
      <c r="N152" s="5">
        <f t="shared" si="45"/>
        <v>72930</v>
      </c>
      <c r="O152" s="5">
        <f t="shared" si="45"/>
        <v>76670</v>
      </c>
      <c r="P152" s="5">
        <v>19650</v>
      </c>
      <c r="Q152" s="5">
        <v>22450</v>
      </c>
      <c r="R152" s="5">
        <v>25820</v>
      </c>
      <c r="S152" s="5">
        <v>31200</v>
      </c>
      <c r="T152" s="5">
        <v>36580</v>
      </c>
      <c r="U152" s="5">
        <v>41960</v>
      </c>
      <c r="V152" s="5">
        <v>47340</v>
      </c>
      <c r="W152" s="5">
        <v>52720</v>
      </c>
      <c r="X152" s="5">
        <f t="shared" si="39"/>
        <v>43680</v>
      </c>
      <c r="Y152" s="5">
        <f t="shared" si="40"/>
        <v>46176</v>
      </c>
      <c r="Z152" s="5">
        <f t="shared" si="46"/>
        <v>48672</v>
      </c>
      <c r="AA152" s="5">
        <f t="shared" si="46"/>
        <v>51168</v>
      </c>
      <c r="AB152" s="5">
        <v>52400</v>
      </c>
      <c r="AC152" s="5">
        <v>59850</v>
      </c>
      <c r="AD152" s="5">
        <v>67350</v>
      </c>
      <c r="AE152" s="5">
        <v>74800</v>
      </c>
      <c r="AF152" s="5">
        <v>80800</v>
      </c>
      <c r="AG152" s="5">
        <v>86800</v>
      </c>
      <c r="AH152" s="5">
        <v>92800</v>
      </c>
      <c r="AI152" s="5">
        <v>98750</v>
      </c>
      <c r="AJ152" s="5">
        <f t="shared" si="42"/>
        <v>104720</v>
      </c>
      <c r="AK152" s="5">
        <f t="shared" si="43"/>
        <v>110704</v>
      </c>
      <c r="AL152" s="5">
        <f t="shared" si="47"/>
        <v>116688</v>
      </c>
      <c r="AM152" s="5">
        <f t="shared" si="47"/>
        <v>122672</v>
      </c>
    </row>
    <row r="153" spans="1:39" x14ac:dyDescent="0.35">
      <c r="A153" t="s">
        <v>424</v>
      </c>
      <c r="B153" t="s">
        <v>425</v>
      </c>
      <c r="C153" t="s">
        <v>122</v>
      </c>
      <c r="D153" s="5">
        <v>30000</v>
      </c>
      <c r="E153" s="5">
        <v>34300</v>
      </c>
      <c r="F153" s="5">
        <v>38600</v>
      </c>
      <c r="G153" s="5">
        <v>42850</v>
      </c>
      <c r="H153" s="5">
        <v>46300</v>
      </c>
      <c r="I153" s="5">
        <v>49750</v>
      </c>
      <c r="J153" s="5">
        <v>53150</v>
      </c>
      <c r="K153" s="5">
        <v>56600</v>
      </c>
      <c r="L153" s="5">
        <f t="shared" si="36"/>
        <v>59989.999999999993</v>
      </c>
      <c r="M153" s="5">
        <f t="shared" si="37"/>
        <v>63418</v>
      </c>
      <c r="N153" s="5">
        <f t="shared" si="45"/>
        <v>66846</v>
      </c>
      <c r="O153" s="5">
        <f t="shared" si="45"/>
        <v>70274</v>
      </c>
      <c r="P153" s="5">
        <v>18000</v>
      </c>
      <c r="Q153" s="5">
        <v>20600</v>
      </c>
      <c r="R153" s="5">
        <v>25820</v>
      </c>
      <c r="S153" s="5">
        <v>31200</v>
      </c>
      <c r="T153" s="5">
        <v>36580</v>
      </c>
      <c r="U153" s="5">
        <v>41960</v>
      </c>
      <c r="V153" s="5">
        <v>47340</v>
      </c>
      <c r="W153" s="5">
        <v>52720</v>
      </c>
      <c r="X153" s="5">
        <f t="shared" si="39"/>
        <v>43680</v>
      </c>
      <c r="Y153" s="5">
        <f t="shared" si="40"/>
        <v>46176</v>
      </c>
      <c r="Z153" s="5">
        <f t="shared" si="46"/>
        <v>48672</v>
      </c>
      <c r="AA153" s="5">
        <f t="shared" si="46"/>
        <v>51168</v>
      </c>
      <c r="AB153" s="5">
        <v>48000</v>
      </c>
      <c r="AC153" s="5">
        <v>54850</v>
      </c>
      <c r="AD153" s="5">
        <v>61700</v>
      </c>
      <c r="AE153" s="5">
        <v>68550</v>
      </c>
      <c r="AF153" s="5">
        <v>74050</v>
      </c>
      <c r="AG153" s="5">
        <v>79550</v>
      </c>
      <c r="AH153" s="5">
        <v>85050</v>
      </c>
      <c r="AI153" s="5">
        <v>90500</v>
      </c>
      <c r="AJ153" s="5">
        <f t="shared" si="42"/>
        <v>95970</v>
      </c>
      <c r="AK153" s="5">
        <f t="shared" si="43"/>
        <v>101454</v>
      </c>
      <c r="AL153" s="5">
        <f t="shared" si="47"/>
        <v>106938</v>
      </c>
      <c r="AM153" s="5">
        <f t="shared" si="47"/>
        <v>112422</v>
      </c>
    </row>
    <row r="154" spans="1:39" x14ac:dyDescent="0.35">
      <c r="A154" t="s">
        <v>426</v>
      </c>
      <c r="B154" t="s">
        <v>427</v>
      </c>
      <c r="C154" t="s">
        <v>122</v>
      </c>
      <c r="D154" s="5">
        <v>26250</v>
      </c>
      <c r="E154" s="5">
        <v>30000</v>
      </c>
      <c r="F154" s="5">
        <v>33750</v>
      </c>
      <c r="G154" s="5">
        <v>37500</v>
      </c>
      <c r="H154" s="5">
        <v>40500</v>
      </c>
      <c r="I154" s="5">
        <v>43500</v>
      </c>
      <c r="J154" s="5">
        <v>46500</v>
      </c>
      <c r="K154" s="5">
        <v>49500</v>
      </c>
      <c r="L154" s="5">
        <f t="shared" si="36"/>
        <v>52500</v>
      </c>
      <c r="M154" s="5">
        <f t="shared" si="37"/>
        <v>55500</v>
      </c>
      <c r="N154" s="5">
        <f t="shared" si="45"/>
        <v>58500</v>
      </c>
      <c r="O154" s="5">
        <f t="shared" si="45"/>
        <v>61500</v>
      </c>
      <c r="P154" s="5">
        <v>15750</v>
      </c>
      <c r="Q154" s="5">
        <v>20440</v>
      </c>
      <c r="R154" s="5">
        <v>25820</v>
      </c>
      <c r="S154" s="5">
        <v>31200</v>
      </c>
      <c r="T154" s="5">
        <v>36580</v>
      </c>
      <c r="U154" s="5">
        <v>41960</v>
      </c>
      <c r="V154" s="5">
        <v>46500</v>
      </c>
      <c r="W154" s="5">
        <v>49500</v>
      </c>
      <c r="X154" s="5">
        <f t="shared" si="39"/>
        <v>43680</v>
      </c>
      <c r="Y154" s="5">
        <f t="shared" si="40"/>
        <v>46176</v>
      </c>
      <c r="Z154" s="5">
        <f t="shared" si="46"/>
        <v>48672</v>
      </c>
      <c r="AA154" s="5">
        <f t="shared" si="46"/>
        <v>51168</v>
      </c>
      <c r="AB154" s="5">
        <v>42000</v>
      </c>
      <c r="AC154" s="5">
        <v>48000</v>
      </c>
      <c r="AD154" s="5">
        <v>54000</v>
      </c>
      <c r="AE154" s="5">
        <v>60000</v>
      </c>
      <c r="AF154" s="5">
        <v>64800</v>
      </c>
      <c r="AG154" s="5">
        <v>69600</v>
      </c>
      <c r="AH154" s="5">
        <v>74400</v>
      </c>
      <c r="AI154" s="5">
        <v>79200</v>
      </c>
      <c r="AJ154" s="5">
        <f t="shared" si="42"/>
        <v>84000</v>
      </c>
      <c r="AK154" s="5">
        <f t="shared" si="43"/>
        <v>88800</v>
      </c>
      <c r="AL154" s="5">
        <f t="shared" si="47"/>
        <v>93600</v>
      </c>
      <c r="AM154" s="5">
        <f t="shared" si="47"/>
        <v>98400</v>
      </c>
    </row>
    <row r="155" spans="1:39" x14ac:dyDescent="0.35">
      <c r="A155" t="s">
        <v>428</v>
      </c>
      <c r="B155" t="s">
        <v>429</v>
      </c>
      <c r="C155" t="s">
        <v>196</v>
      </c>
      <c r="D155" s="5">
        <v>26250</v>
      </c>
      <c r="E155" s="5">
        <v>30000</v>
      </c>
      <c r="F155" s="5">
        <v>33750</v>
      </c>
      <c r="G155" s="5">
        <v>37500</v>
      </c>
      <c r="H155" s="5">
        <v>40500</v>
      </c>
      <c r="I155" s="5">
        <v>43500</v>
      </c>
      <c r="J155" s="5">
        <v>46500</v>
      </c>
      <c r="K155" s="5">
        <v>49500</v>
      </c>
      <c r="L155" s="5">
        <f t="shared" si="36"/>
        <v>52500</v>
      </c>
      <c r="M155" s="5">
        <f t="shared" si="37"/>
        <v>55500</v>
      </c>
      <c r="N155" s="5">
        <f t="shared" si="45"/>
        <v>58500</v>
      </c>
      <c r="O155" s="5">
        <f t="shared" si="45"/>
        <v>61500</v>
      </c>
      <c r="P155" s="5">
        <v>15750</v>
      </c>
      <c r="Q155" s="5">
        <v>20440</v>
      </c>
      <c r="R155" s="5">
        <v>25820</v>
      </c>
      <c r="S155" s="5">
        <v>31200</v>
      </c>
      <c r="T155" s="5">
        <v>36580</v>
      </c>
      <c r="U155" s="5">
        <v>41960</v>
      </c>
      <c r="V155" s="5">
        <v>46500</v>
      </c>
      <c r="W155" s="5">
        <v>49500</v>
      </c>
      <c r="X155" s="5">
        <f t="shared" si="39"/>
        <v>43680</v>
      </c>
      <c r="Y155" s="5">
        <f t="shared" si="40"/>
        <v>46176</v>
      </c>
      <c r="Z155" s="5">
        <f t="shared" si="46"/>
        <v>48672</v>
      </c>
      <c r="AA155" s="5">
        <f t="shared" si="46"/>
        <v>51168</v>
      </c>
      <c r="AB155" s="5">
        <v>42000</v>
      </c>
      <c r="AC155" s="5">
        <v>48000</v>
      </c>
      <c r="AD155" s="5">
        <v>54000</v>
      </c>
      <c r="AE155" s="5">
        <v>60000</v>
      </c>
      <c r="AF155" s="5">
        <v>64800</v>
      </c>
      <c r="AG155" s="5">
        <v>69600</v>
      </c>
      <c r="AH155" s="5">
        <v>74400</v>
      </c>
      <c r="AI155" s="5">
        <v>79200</v>
      </c>
      <c r="AJ155" s="5">
        <f t="shared" si="42"/>
        <v>84000</v>
      </c>
      <c r="AK155" s="5">
        <f t="shared" si="43"/>
        <v>88800</v>
      </c>
      <c r="AL155" s="5">
        <f t="shared" si="47"/>
        <v>93600</v>
      </c>
      <c r="AM155" s="5">
        <f t="shared" si="47"/>
        <v>98400</v>
      </c>
    </row>
    <row r="156" spans="1:39" x14ac:dyDescent="0.35">
      <c r="A156" t="s">
        <v>430</v>
      </c>
      <c r="B156" t="s">
        <v>431</v>
      </c>
      <c r="C156" t="s">
        <v>143</v>
      </c>
      <c r="D156" s="5">
        <v>28450</v>
      </c>
      <c r="E156" s="5">
        <v>32550</v>
      </c>
      <c r="F156" s="5">
        <v>36600</v>
      </c>
      <c r="G156" s="5">
        <v>40700</v>
      </c>
      <c r="H156" s="5">
        <v>44000</v>
      </c>
      <c r="I156" s="5">
        <v>47200</v>
      </c>
      <c r="J156" s="5">
        <v>50450</v>
      </c>
      <c r="K156" s="5">
        <v>53700</v>
      </c>
      <c r="L156" s="5">
        <f t="shared" si="36"/>
        <v>56980</v>
      </c>
      <c r="M156" s="5">
        <f t="shared" si="37"/>
        <v>60236</v>
      </c>
      <c r="N156" s="5">
        <f t="shared" si="45"/>
        <v>63492</v>
      </c>
      <c r="O156" s="5">
        <f t="shared" si="45"/>
        <v>66748</v>
      </c>
      <c r="P156" s="5">
        <v>17100</v>
      </c>
      <c r="Q156" s="5">
        <v>20440</v>
      </c>
      <c r="R156" s="5">
        <v>25820</v>
      </c>
      <c r="S156" s="5">
        <v>31200</v>
      </c>
      <c r="T156" s="5">
        <v>36580</v>
      </c>
      <c r="U156" s="5">
        <v>41960</v>
      </c>
      <c r="V156" s="5">
        <v>47340</v>
      </c>
      <c r="W156" s="5">
        <v>52720</v>
      </c>
      <c r="X156" s="5">
        <f t="shared" si="39"/>
        <v>43680</v>
      </c>
      <c r="Y156" s="5">
        <f t="shared" si="40"/>
        <v>46176</v>
      </c>
      <c r="Z156" s="5">
        <f t="shared" si="46"/>
        <v>48672</v>
      </c>
      <c r="AA156" s="5">
        <f t="shared" si="46"/>
        <v>51168</v>
      </c>
      <c r="AB156" s="5">
        <v>45550</v>
      </c>
      <c r="AC156" s="5">
        <v>52100</v>
      </c>
      <c r="AD156" s="5">
        <v>58600</v>
      </c>
      <c r="AE156" s="5">
        <v>65100</v>
      </c>
      <c r="AF156" s="5">
        <v>70300</v>
      </c>
      <c r="AG156" s="5">
        <v>75550</v>
      </c>
      <c r="AH156" s="5">
        <v>80750</v>
      </c>
      <c r="AI156" s="5">
        <v>85950</v>
      </c>
      <c r="AJ156" s="5">
        <f t="shared" si="42"/>
        <v>91140</v>
      </c>
      <c r="AK156" s="5">
        <f t="shared" si="43"/>
        <v>96348</v>
      </c>
      <c r="AL156" s="5">
        <f t="shared" si="47"/>
        <v>101556</v>
      </c>
      <c r="AM156" s="5">
        <f t="shared" si="47"/>
        <v>106764</v>
      </c>
    </row>
    <row r="157" spans="1:39" x14ac:dyDescent="0.35">
      <c r="A157" t="s">
        <v>432</v>
      </c>
      <c r="B157" t="s">
        <v>433</v>
      </c>
      <c r="C157" t="s">
        <v>116</v>
      </c>
      <c r="D157" s="5">
        <v>27650</v>
      </c>
      <c r="E157" s="5">
        <v>31600</v>
      </c>
      <c r="F157" s="5">
        <v>35550</v>
      </c>
      <c r="G157" s="5">
        <v>39500</v>
      </c>
      <c r="H157" s="5">
        <v>42700</v>
      </c>
      <c r="I157" s="5">
        <v>45850</v>
      </c>
      <c r="J157" s="5">
        <v>49000</v>
      </c>
      <c r="K157" s="5">
        <v>52150</v>
      </c>
      <c r="L157" s="5">
        <f t="shared" si="36"/>
        <v>55300</v>
      </c>
      <c r="M157" s="5">
        <f t="shared" si="37"/>
        <v>58460</v>
      </c>
      <c r="N157" s="5">
        <f t="shared" si="45"/>
        <v>61620</v>
      </c>
      <c r="O157" s="5">
        <f t="shared" si="45"/>
        <v>64780</v>
      </c>
      <c r="P157" s="5">
        <v>16600</v>
      </c>
      <c r="Q157" s="5">
        <v>20440</v>
      </c>
      <c r="R157" s="5">
        <v>25820</v>
      </c>
      <c r="S157" s="5">
        <v>31200</v>
      </c>
      <c r="T157" s="5">
        <v>36580</v>
      </c>
      <c r="U157" s="5">
        <v>41960</v>
      </c>
      <c r="V157" s="5">
        <v>47340</v>
      </c>
      <c r="W157" s="5">
        <v>52150</v>
      </c>
      <c r="X157" s="5">
        <f t="shared" si="39"/>
        <v>43680</v>
      </c>
      <c r="Y157" s="5">
        <f t="shared" si="40"/>
        <v>46176</v>
      </c>
      <c r="Z157" s="5">
        <f t="shared" si="46"/>
        <v>48672</v>
      </c>
      <c r="AA157" s="5">
        <f t="shared" si="46"/>
        <v>51168</v>
      </c>
      <c r="AB157" s="5">
        <v>44250</v>
      </c>
      <c r="AC157" s="5">
        <v>50600</v>
      </c>
      <c r="AD157" s="5">
        <v>56900</v>
      </c>
      <c r="AE157" s="5">
        <v>63200</v>
      </c>
      <c r="AF157" s="5">
        <v>68300</v>
      </c>
      <c r="AG157" s="5">
        <v>73350</v>
      </c>
      <c r="AH157" s="5">
        <v>78400</v>
      </c>
      <c r="AI157" s="5">
        <v>83450</v>
      </c>
      <c r="AJ157" s="5">
        <f t="shared" si="42"/>
        <v>88480</v>
      </c>
      <c r="AK157" s="5">
        <f t="shared" si="43"/>
        <v>93536</v>
      </c>
      <c r="AL157" s="5">
        <f t="shared" si="47"/>
        <v>98592</v>
      </c>
      <c r="AM157" s="5">
        <f t="shared" si="47"/>
        <v>103648</v>
      </c>
    </row>
    <row r="158" spans="1:39" x14ac:dyDescent="0.35">
      <c r="A158" t="s">
        <v>434</v>
      </c>
      <c r="B158" t="s">
        <v>435</v>
      </c>
      <c r="C158" t="s">
        <v>151</v>
      </c>
      <c r="D158" s="5">
        <v>27800</v>
      </c>
      <c r="E158" s="5">
        <v>31800</v>
      </c>
      <c r="F158" s="5">
        <v>35750</v>
      </c>
      <c r="G158" s="5">
        <v>39700</v>
      </c>
      <c r="H158" s="5">
        <v>42900</v>
      </c>
      <c r="I158" s="5">
        <v>46100</v>
      </c>
      <c r="J158" s="5">
        <v>49250</v>
      </c>
      <c r="K158" s="5">
        <v>52450</v>
      </c>
      <c r="L158" s="5">
        <f t="shared" si="36"/>
        <v>55580</v>
      </c>
      <c r="M158" s="5">
        <f t="shared" si="37"/>
        <v>58756</v>
      </c>
      <c r="N158" s="5">
        <f t="shared" si="45"/>
        <v>61932</v>
      </c>
      <c r="O158" s="5">
        <f t="shared" si="45"/>
        <v>65108</v>
      </c>
      <c r="P158" s="5">
        <v>16700</v>
      </c>
      <c r="Q158" s="5">
        <v>20440</v>
      </c>
      <c r="R158" s="5">
        <v>25820</v>
      </c>
      <c r="S158" s="5">
        <v>31200</v>
      </c>
      <c r="T158" s="5">
        <v>36580</v>
      </c>
      <c r="U158" s="5">
        <v>41960</v>
      </c>
      <c r="V158" s="5">
        <v>47340</v>
      </c>
      <c r="W158" s="5">
        <v>52450</v>
      </c>
      <c r="X158" s="5">
        <f t="shared" si="39"/>
        <v>43680</v>
      </c>
      <c r="Y158" s="5">
        <f t="shared" si="40"/>
        <v>46176</v>
      </c>
      <c r="Z158" s="5">
        <f t="shared" si="46"/>
        <v>48672</v>
      </c>
      <c r="AA158" s="5">
        <f t="shared" si="46"/>
        <v>51168</v>
      </c>
      <c r="AB158" s="5">
        <v>44450</v>
      </c>
      <c r="AC158" s="5">
        <v>50800</v>
      </c>
      <c r="AD158" s="5">
        <v>57150</v>
      </c>
      <c r="AE158" s="5">
        <v>63500</v>
      </c>
      <c r="AF158" s="5">
        <v>68600</v>
      </c>
      <c r="AG158" s="5">
        <v>73700</v>
      </c>
      <c r="AH158" s="5">
        <v>78750</v>
      </c>
      <c r="AI158" s="5">
        <v>83850</v>
      </c>
      <c r="AJ158" s="5">
        <f t="shared" si="42"/>
        <v>88900</v>
      </c>
      <c r="AK158" s="5">
        <f t="shared" si="43"/>
        <v>93980</v>
      </c>
      <c r="AL158" s="5">
        <f t="shared" si="47"/>
        <v>99060</v>
      </c>
      <c r="AM158" s="5">
        <f t="shared" si="47"/>
        <v>104140</v>
      </c>
    </row>
    <row r="159" spans="1:39" x14ac:dyDescent="0.35">
      <c r="A159" t="s">
        <v>436</v>
      </c>
      <c r="B159" t="s">
        <v>437</v>
      </c>
      <c r="C159" t="s">
        <v>98</v>
      </c>
      <c r="D159" s="5">
        <v>26250</v>
      </c>
      <c r="E159" s="5">
        <v>30000</v>
      </c>
      <c r="F159" s="5">
        <v>33750</v>
      </c>
      <c r="G159" s="5">
        <v>37500</v>
      </c>
      <c r="H159" s="5">
        <v>40500</v>
      </c>
      <c r="I159" s="5">
        <v>43500</v>
      </c>
      <c r="J159" s="5">
        <v>46500</v>
      </c>
      <c r="K159" s="5">
        <v>49500</v>
      </c>
      <c r="L159" s="5">
        <f t="shared" si="36"/>
        <v>52500</v>
      </c>
      <c r="M159" s="5">
        <f t="shared" si="37"/>
        <v>55500</v>
      </c>
      <c r="N159" s="5">
        <f t="shared" si="45"/>
        <v>58500</v>
      </c>
      <c r="O159" s="5">
        <f t="shared" si="45"/>
        <v>61500</v>
      </c>
      <c r="P159" s="5">
        <v>15750</v>
      </c>
      <c r="Q159" s="5">
        <v>20440</v>
      </c>
      <c r="R159" s="5">
        <v>25820</v>
      </c>
      <c r="S159" s="5">
        <v>31200</v>
      </c>
      <c r="T159" s="5">
        <v>36580</v>
      </c>
      <c r="U159" s="5">
        <v>41960</v>
      </c>
      <c r="V159" s="5">
        <v>46500</v>
      </c>
      <c r="W159" s="5">
        <v>49500</v>
      </c>
      <c r="X159" s="5">
        <f t="shared" si="39"/>
        <v>43680</v>
      </c>
      <c r="Y159" s="5">
        <f t="shared" si="40"/>
        <v>46176</v>
      </c>
      <c r="Z159" s="5">
        <f t="shared" si="46"/>
        <v>48672</v>
      </c>
      <c r="AA159" s="5">
        <f t="shared" si="46"/>
        <v>51168</v>
      </c>
      <c r="AB159" s="5">
        <v>42000</v>
      </c>
      <c r="AC159" s="5">
        <v>48000</v>
      </c>
      <c r="AD159" s="5">
        <v>54000</v>
      </c>
      <c r="AE159" s="5">
        <v>60000</v>
      </c>
      <c r="AF159" s="5">
        <v>64800</v>
      </c>
      <c r="AG159" s="5">
        <v>69600</v>
      </c>
      <c r="AH159" s="5">
        <v>74400</v>
      </c>
      <c r="AI159" s="5">
        <v>79200</v>
      </c>
      <c r="AJ159" s="5">
        <f t="shared" si="42"/>
        <v>84000</v>
      </c>
      <c r="AK159" s="5">
        <f t="shared" si="43"/>
        <v>88800</v>
      </c>
      <c r="AL159" s="5">
        <f t="shared" si="47"/>
        <v>93600</v>
      </c>
      <c r="AM159" s="5">
        <f t="shared" si="47"/>
        <v>98400</v>
      </c>
    </row>
    <row r="160" spans="1:39" x14ac:dyDescent="0.35">
      <c r="A160" t="s">
        <v>438</v>
      </c>
      <c r="B160" t="s">
        <v>439</v>
      </c>
      <c r="C160" t="s">
        <v>101</v>
      </c>
      <c r="D160" s="5">
        <v>32050</v>
      </c>
      <c r="E160" s="5">
        <v>36600</v>
      </c>
      <c r="F160" s="5">
        <v>41200</v>
      </c>
      <c r="G160" s="5">
        <v>45750</v>
      </c>
      <c r="H160" s="5">
        <v>49450</v>
      </c>
      <c r="I160" s="5">
        <v>53100</v>
      </c>
      <c r="J160" s="5">
        <v>56750</v>
      </c>
      <c r="K160" s="5">
        <v>60400</v>
      </c>
      <c r="L160" s="5">
        <f t="shared" si="36"/>
        <v>64049.999999999993</v>
      </c>
      <c r="M160" s="5">
        <f t="shared" si="37"/>
        <v>67710</v>
      </c>
      <c r="N160" s="5">
        <f t="shared" si="45"/>
        <v>71370</v>
      </c>
      <c r="O160" s="5">
        <f t="shared" si="45"/>
        <v>75030</v>
      </c>
      <c r="P160" s="5">
        <v>19250</v>
      </c>
      <c r="Q160" s="5">
        <v>22000</v>
      </c>
      <c r="R160" s="5">
        <v>25820</v>
      </c>
      <c r="S160" s="5">
        <v>31200</v>
      </c>
      <c r="T160" s="5">
        <v>36580</v>
      </c>
      <c r="U160" s="5">
        <v>41960</v>
      </c>
      <c r="V160" s="5">
        <v>47340</v>
      </c>
      <c r="W160" s="5">
        <v>52720</v>
      </c>
      <c r="X160" s="5">
        <f t="shared" si="39"/>
        <v>43680</v>
      </c>
      <c r="Y160" s="5">
        <f t="shared" si="40"/>
        <v>46176</v>
      </c>
      <c r="Z160" s="5">
        <f t="shared" si="46"/>
        <v>48672</v>
      </c>
      <c r="AA160" s="5">
        <f t="shared" si="46"/>
        <v>51168</v>
      </c>
      <c r="AB160" s="5">
        <v>51250</v>
      </c>
      <c r="AC160" s="5">
        <v>58600</v>
      </c>
      <c r="AD160" s="5">
        <v>65900</v>
      </c>
      <c r="AE160" s="5">
        <v>73200</v>
      </c>
      <c r="AF160" s="5">
        <v>79100</v>
      </c>
      <c r="AG160" s="5">
        <v>84950</v>
      </c>
      <c r="AH160" s="5">
        <v>90800</v>
      </c>
      <c r="AI160" s="5">
        <v>96650</v>
      </c>
      <c r="AJ160" s="5">
        <f t="shared" si="42"/>
        <v>102480</v>
      </c>
      <c r="AK160" s="5">
        <f t="shared" si="43"/>
        <v>108336</v>
      </c>
      <c r="AL160" s="5">
        <f t="shared" si="47"/>
        <v>114192</v>
      </c>
      <c r="AM160" s="5">
        <f t="shared" si="47"/>
        <v>120048</v>
      </c>
    </row>
    <row r="161" spans="1:39" x14ac:dyDescent="0.35">
      <c r="A161" t="s">
        <v>440</v>
      </c>
      <c r="B161" t="s">
        <v>441</v>
      </c>
      <c r="C161" t="s">
        <v>196</v>
      </c>
      <c r="D161" s="5">
        <v>27750</v>
      </c>
      <c r="E161" s="5">
        <v>31700</v>
      </c>
      <c r="F161" s="5">
        <v>35650</v>
      </c>
      <c r="G161" s="5">
        <v>39650</v>
      </c>
      <c r="H161" s="5">
        <v>42800</v>
      </c>
      <c r="I161" s="5">
        <v>46000</v>
      </c>
      <c r="J161" s="5">
        <v>49200</v>
      </c>
      <c r="K161" s="5">
        <v>52350</v>
      </c>
      <c r="L161" s="5">
        <f t="shared" si="36"/>
        <v>55510</v>
      </c>
      <c r="M161" s="5">
        <f t="shared" si="37"/>
        <v>58682</v>
      </c>
      <c r="N161" s="5">
        <f t="shared" si="45"/>
        <v>61854</v>
      </c>
      <c r="O161" s="5">
        <f t="shared" si="45"/>
        <v>65026</v>
      </c>
      <c r="P161" s="5">
        <v>16700</v>
      </c>
      <c r="Q161" s="5">
        <v>20440</v>
      </c>
      <c r="R161" s="5">
        <v>25820</v>
      </c>
      <c r="S161" s="5">
        <v>31200</v>
      </c>
      <c r="T161" s="5">
        <v>36580</v>
      </c>
      <c r="U161" s="5">
        <v>41960</v>
      </c>
      <c r="V161" s="5">
        <v>47340</v>
      </c>
      <c r="W161" s="5">
        <v>52350</v>
      </c>
      <c r="X161" s="5">
        <f t="shared" si="39"/>
        <v>43680</v>
      </c>
      <c r="Y161" s="5">
        <f t="shared" si="40"/>
        <v>46176</v>
      </c>
      <c r="Z161" s="5">
        <f t="shared" si="46"/>
        <v>48672</v>
      </c>
      <c r="AA161" s="5">
        <f t="shared" si="46"/>
        <v>51168</v>
      </c>
      <c r="AB161" s="5">
        <v>44400</v>
      </c>
      <c r="AC161" s="5">
        <v>50750</v>
      </c>
      <c r="AD161" s="5">
        <v>57050</v>
      </c>
      <c r="AE161" s="5">
        <v>63400</v>
      </c>
      <c r="AF161" s="5">
        <v>68500</v>
      </c>
      <c r="AG161" s="5">
        <v>73550</v>
      </c>
      <c r="AH161" s="5">
        <v>78650</v>
      </c>
      <c r="AI161" s="5">
        <v>83700</v>
      </c>
      <c r="AJ161" s="5">
        <f t="shared" si="42"/>
        <v>88760</v>
      </c>
      <c r="AK161" s="5">
        <f t="shared" si="43"/>
        <v>93832</v>
      </c>
      <c r="AL161" s="5">
        <f t="shared" si="47"/>
        <v>98904</v>
      </c>
      <c r="AM161" s="5">
        <f t="shared" si="47"/>
        <v>103976</v>
      </c>
    </row>
    <row r="162" spans="1:39" x14ac:dyDescent="0.35">
      <c r="A162" t="s">
        <v>442</v>
      </c>
      <c r="B162" t="s">
        <v>443</v>
      </c>
      <c r="C162" t="s">
        <v>119</v>
      </c>
      <c r="D162" s="5">
        <v>26250</v>
      </c>
      <c r="E162" s="5">
        <v>30000</v>
      </c>
      <c r="F162" s="5">
        <v>33750</v>
      </c>
      <c r="G162" s="5">
        <v>37500</v>
      </c>
      <c r="H162" s="5">
        <v>40500</v>
      </c>
      <c r="I162" s="5">
        <v>43500</v>
      </c>
      <c r="J162" s="5">
        <v>46500</v>
      </c>
      <c r="K162" s="5">
        <v>49500</v>
      </c>
      <c r="L162" s="5">
        <f t="shared" si="36"/>
        <v>52500</v>
      </c>
      <c r="M162" s="5">
        <f t="shared" si="37"/>
        <v>55500</v>
      </c>
      <c r="N162" s="5">
        <f t="shared" si="45"/>
        <v>58500</v>
      </c>
      <c r="O162" s="5">
        <f t="shared" si="45"/>
        <v>61500</v>
      </c>
      <c r="P162" s="5">
        <v>15750</v>
      </c>
      <c r="Q162" s="5">
        <v>20440</v>
      </c>
      <c r="R162" s="5">
        <v>25820</v>
      </c>
      <c r="S162" s="5">
        <v>31200</v>
      </c>
      <c r="T162" s="5">
        <v>36580</v>
      </c>
      <c r="U162" s="5">
        <v>41960</v>
      </c>
      <c r="V162" s="5">
        <v>46500</v>
      </c>
      <c r="W162" s="5">
        <v>49500</v>
      </c>
      <c r="X162" s="5">
        <f t="shared" si="39"/>
        <v>43680</v>
      </c>
      <c r="Y162" s="5">
        <f t="shared" si="40"/>
        <v>46176</v>
      </c>
      <c r="Z162" s="5">
        <f t="shared" si="46"/>
        <v>48672</v>
      </c>
      <c r="AA162" s="5">
        <f t="shared" si="46"/>
        <v>51168</v>
      </c>
      <c r="AB162" s="5">
        <v>42000</v>
      </c>
      <c r="AC162" s="5">
        <v>48000</v>
      </c>
      <c r="AD162" s="5">
        <v>54000</v>
      </c>
      <c r="AE162" s="5">
        <v>60000</v>
      </c>
      <c r="AF162" s="5">
        <v>64800</v>
      </c>
      <c r="AG162" s="5">
        <v>69600</v>
      </c>
      <c r="AH162" s="5">
        <v>74400</v>
      </c>
      <c r="AI162" s="5">
        <v>79200</v>
      </c>
      <c r="AJ162" s="5">
        <f t="shared" si="42"/>
        <v>84000</v>
      </c>
      <c r="AK162" s="5">
        <f t="shared" si="43"/>
        <v>88800</v>
      </c>
      <c r="AL162" s="5">
        <f t="shared" si="47"/>
        <v>93600</v>
      </c>
      <c r="AM162" s="5">
        <f t="shared" si="47"/>
        <v>98400</v>
      </c>
    </row>
    <row r="163" spans="1:39" x14ac:dyDescent="0.35">
      <c r="A163" t="s">
        <v>444</v>
      </c>
      <c r="B163" t="s">
        <v>445</v>
      </c>
      <c r="C163" t="s">
        <v>246</v>
      </c>
      <c r="D163" s="5">
        <v>26250</v>
      </c>
      <c r="E163" s="5">
        <v>30000</v>
      </c>
      <c r="F163" s="5">
        <v>33750</v>
      </c>
      <c r="G163" s="5">
        <v>37500</v>
      </c>
      <c r="H163" s="5">
        <v>40500</v>
      </c>
      <c r="I163" s="5">
        <v>43500</v>
      </c>
      <c r="J163" s="5">
        <v>46500</v>
      </c>
      <c r="K163" s="5">
        <v>49500</v>
      </c>
      <c r="L163" s="5">
        <f t="shared" si="36"/>
        <v>52500</v>
      </c>
      <c r="M163" s="5">
        <f t="shared" si="37"/>
        <v>55500</v>
      </c>
      <c r="N163" s="5">
        <f t="shared" ref="N163:O178" si="48">M163+(M163-L163)</f>
        <v>58500</v>
      </c>
      <c r="O163" s="5">
        <f t="shared" si="48"/>
        <v>61500</v>
      </c>
      <c r="P163" s="5">
        <v>15750</v>
      </c>
      <c r="Q163" s="5">
        <v>20440</v>
      </c>
      <c r="R163" s="5">
        <v>25820</v>
      </c>
      <c r="S163" s="5">
        <v>31200</v>
      </c>
      <c r="T163" s="5">
        <v>36580</v>
      </c>
      <c r="U163" s="5">
        <v>41960</v>
      </c>
      <c r="V163" s="5">
        <v>46500</v>
      </c>
      <c r="W163" s="5">
        <v>49500</v>
      </c>
      <c r="X163" s="5">
        <f t="shared" si="39"/>
        <v>43680</v>
      </c>
      <c r="Y163" s="5">
        <f t="shared" si="40"/>
        <v>46176</v>
      </c>
      <c r="Z163" s="5">
        <f t="shared" ref="Z163:AA178" si="49">Y163+(Y163-X163)</f>
        <v>48672</v>
      </c>
      <c r="AA163" s="5">
        <f t="shared" si="49"/>
        <v>51168</v>
      </c>
      <c r="AB163" s="5">
        <v>42000</v>
      </c>
      <c r="AC163" s="5">
        <v>48000</v>
      </c>
      <c r="AD163" s="5">
        <v>54000</v>
      </c>
      <c r="AE163" s="5">
        <v>60000</v>
      </c>
      <c r="AF163" s="5">
        <v>64800</v>
      </c>
      <c r="AG163" s="5">
        <v>69600</v>
      </c>
      <c r="AH163" s="5">
        <v>74400</v>
      </c>
      <c r="AI163" s="5">
        <v>79200</v>
      </c>
      <c r="AJ163" s="5">
        <f t="shared" si="42"/>
        <v>84000</v>
      </c>
      <c r="AK163" s="5">
        <f t="shared" si="43"/>
        <v>88800</v>
      </c>
      <c r="AL163" s="5">
        <f t="shared" ref="AL163:AM178" si="50">AK163+(AK163-AJ163)</f>
        <v>93600</v>
      </c>
      <c r="AM163" s="5">
        <f t="shared" si="50"/>
        <v>98400</v>
      </c>
    </row>
    <row r="164" spans="1:39" x14ac:dyDescent="0.35">
      <c r="A164" t="s">
        <v>446</v>
      </c>
      <c r="B164" t="s">
        <v>447</v>
      </c>
      <c r="C164" t="s">
        <v>448</v>
      </c>
      <c r="D164" s="5">
        <v>33050</v>
      </c>
      <c r="E164" s="5">
        <v>37800</v>
      </c>
      <c r="F164" s="5">
        <v>42500</v>
      </c>
      <c r="G164" s="5">
        <v>47200</v>
      </c>
      <c r="H164" s="5">
        <v>51000</v>
      </c>
      <c r="I164" s="5">
        <v>54800</v>
      </c>
      <c r="J164" s="5">
        <v>58550</v>
      </c>
      <c r="K164" s="5">
        <v>62350</v>
      </c>
      <c r="L164" s="5">
        <f t="shared" si="36"/>
        <v>66080</v>
      </c>
      <c r="M164" s="5">
        <f t="shared" si="37"/>
        <v>69856</v>
      </c>
      <c r="N164" s="5">
        <f t="shared" si="48"/>
        <v>73632</v>
      </c>
      <c r="O164" s="5">
        <f t="shared" si="48"/>
        <v>77408</v>
      </c>
      <c r="P164" s="5">
        <v>19850</v>
      </c>
      <c r="Q164" s="5">
        <v>22650</v>
      </c>
      <c r="R164" s="5">
        <v>25820</v>
      </c>
      <c r="S164" s="5">
        <v>31200</v>
      </c>
      <c r="T164" s="5">
        <v>36580</v>
      </c>
      <c r="U164" s="5">
        <v>41960</v>
      </c>
      <c r="V164" s="5">
        <v>47340</v>
      </c>
      <c r="W164" s="5">
        <v>52720</v>
      </c>
      <c r="X164" s="5">
        <f t="shared" si="39"/>
        <v>43680</v>
      </c>
      <c r="Y164" s="5">
        <f t="shared" si="40"/>
        <v>46176</v>
      </c>
      <c r="Z164" s="5">
        <f t="shared" si="49"/>
        <v>48672</v>
      </c>
      <c r="AA164" s="5">
        <f t="shared" si="49"/>
        <v>51168</v>
      </c>
      <c r="AB164" s="5">
        <v>52850</v>
      </c>
      <c r="AC164" s="5">
        <v>60400</v>
      </c>
      <c r="AD164" s="5">
        <v>67950</v>
      </c>
      <c r="AE164" s="5">
        <v>75500</v>
      </c>
      <c r="AF164" s="5">
        <v>81550</v>
      </c>
      <c r="AG164" s="5">
        <v>87600</v>
      </c>
      <c r="AH164" s="5">
        <v>93650</v>
      </c>
      <c r="AI164" s="5">
        <v>99700</v>
      </c>
      <c r="AJ164" s="5">
        <f t="shared" si="42"/>
        <v>105700</v>
      </c>
      <c r="AK164" s="5">
        <f t="shared" si="43"/>
        <v>111740</v>
      </c>
      <c r="AL164" s="5">
        <f t="shared" si="50"/>
        <v>117780</v>
      </c>
      <c r="AM164" s="5">
        <f t="shared" si="50"/>
        <v>123820</v>
      </c>
    </row>
    <row r="165" spans="1:39" x14ac:dyDescent="0.35">
      <c r="A165" t="s">
        <v>449</v>
      </c>
      <c r="B165" t="s">
        <v>450</v>
      </c>
      <c r="C165" t="s">
        <v>196</v>
      </c>
      <c r="D165" s="5">
        <v>27750</v>
      </c>
      <c r="E165" s="5">
        <v>31700</v>
      </c>
      <c r="F165" s="5">
        <v>35650</v>
      </c>
      <c r="G165" s="5">
        <v>39650</v>
      </c>
      <c r="H165" s="5">
        <v>42800</v>
      </c>
      <c r="I165" s="5">
        <v>46000</v>
      </c>
      <c r="J165" s="5">
        <v>49200</v>
      </c>
      <c r="K165" s="5">
        <v>52350</v>
      </c>
      <c r="L165" s="5">
        <f t="shared" si="36"/>
        <v>55510</v>
      </c>
      <c r="M165" s="5">
        <f t="shared" si="37"/>
        <v>58682</v>
      </c>
      <c r="N165" s="5">
        <f t="shared" si="48"/>
        <v>61854</v>
      </c>
      <c r="O165" s="5">
        <f t="shared" si="48"/>
        <v>65026</v>
      </c>
      <c r="P165" s="5">
        <v>16700</v>
      </c>
      <c r="Q165" s="5">
        <v>20440</v>
      </c>
      <c r="R165" s="5">
        <v>25820</v>
      </c>
      <c r="S165" s="5">
        <v>31200</v>
      </c>
      <c r="T165" s="5">
        <v>36580</v>
      </c>
      <c r="U165" s="5">
        <v>41960</v>
      </c>
      <c r="V165" s="5">
        <v>47340</v>
      </c>
      <c r="W165" s="5">
        <v>52350</v>
      </c>
      <c r="X165" s="5">
        <f t="shared" si="39"/>
        <v>43680</v>
      </c>
      <c r="Y165" s="5">
        <f t="shared" si="40"/>
        <v>46176</v>
      </c>
      <c r="Z165" s="5">
        <f t="shared" si="49"/>
        <v>48672</v>
      </c>
      <c r="AA165" s="5">
        <f t="shared" si="49"/>
        <v>51168</v>
      </c>
      <c r="AB165" s="5">
        <v>44400</v>
      </c>
      <c r="AC165" s="5">
        <v>50750</v>
      </c>
      <c r="AD165" s="5">
        <v>57050</v>
      </c>
      <c r="AE165" s="5">
        <v>63400</v>
      </c>
      <c r="AF165" s="5">
        <v>68500</v>
      </c>
      <c r="AG165" s="5">
        <v>73550</v>
      </c>
      <c r="AH165" s="5">
        <v>78650</v>
      </c>
      <c r="AI165" s="5">
        <v>83700</v>
      </c>
      <c r="AJ165" s="5">
        <f t="shared" si="42"/>
        <v>88760</v>
      </c>
      <c r="AK165" s="5">
        <f t="shared" si="43"/>
        <v>93832</v>
      </c>
      <c r="AL165" s="5">
        <f t="shared" si="50"/>
        <v>98904</v>
      </c>
      <c r="AM165" s="5">
        <f t="shared" si="50"/>
        <v>103976</v>
      </c>
    </row>
    <row r="166" spans="1:39" x14ac:dyDescent="0.35">
      <c r="A166" t="s">
        <v>451</v>
      </c>
      <c r="B166" t="s">
        <v>452</v>
      </c>
      <c r="C166" t="s">
        <v>101</v>
      </c>
      <c r="D166" s="5">
        <v>35400</v>
      </c>
      <c r="E166" s="5">
        <v>40500</v>
      </c>
      <c r="F166" s="5">
        <v>45550</v>
      </c>
      <c r="G166" s="5">
        <v>50550</v>
      </c>
      <c r="H166" s="5">
        <v>54650</v>
      </c>
      <c r="I166" s="5">
        <v>58700</v>
      </c>
      <c r="J166" s="5">
        <v>62700</v>
      </c>
      <c r="K166" s="5">
        <v>66750</v>
      </c>
      <c r="L166" s="5">
        <f t="shared" si="36"/>
        <v>70770</v>
      </c>
      <c r="M166" s="5">
        <f t="shared" si="37"/>
        <v>74814</v>
      </c>
      <c r="N166" s="5">
        <f t="shared" si="48"/>
        <v>78858</v>
      </c>
      <c r="O166" s="5">
        <f t="shared" si="48"/>
        <v>82902</v>
      </c>
      <c r="P166" s="5">
        <v>21250</v>
      </c>
      <c r="Q166" s="5">
        <v>24300</v>
      </c>
      <c r="R166" s="5">
        <v>27350</v>
      </c>
      <c r="S166" s="5">
        <v>31200</v>
      </c>
      <c r="T166" s="5">
        <v>36580</v>
      </c>
      <c r="U166" s="5">
        <v>41960</v>
      </c>
      <c r="V166" s="5">
        <v>47340</v>
      </c>
      <c r="W166" s="5">
        <v>52720</v>
      </c>
      <c r="X166" s="5">
        <f t="shared" si="39"/>
        <v>43680</v>
      </c>
      <c r="Y166" s="5">
        <f t="shared" si="40"/>
        <v>46176</v>
      </c>
      <c r="Z166" s="5">
        <f t="shared" si="49"/>
        <v>48672</v>
      </c>
      <c r="AA166" s="5">
        <f t="shared" si="49"/>
        <v>51168</v>
      </c>
      <c r="AB166" s="5">
        <v>56650</v>
      </c>
      <c r="AC166" s="5">
        <v>64750</v>
      </c>
      <c r="AD166" s="5">
        <v>72850</v>
      </c>
      <c r="AE166" s="5">
        <v>80900</v>
      </c>
      <c r="AF166" s="5">
        <v>87400</v>
      </c>
      <c r="AG166" s="5">
        <v>93850</v>
      </c>
      <c r="AH166" s="5">
        <v>100350</v>
      </c>
      <c r="AI166" s="5">
        <v>106800</v>
      </c>
      <c r="AJ166" s="5">
        <f t="shared" si="42"/>
        <v>113260</v>
      </c>
      <c r="AK166" s="5">
        <f t="shared" si="43"/>
        <v>119732</v>
      </c>
      <c r="AL166" s="5">
        <f t="shared" si="50"/>
        <v>126204</v>
      </c>
      <c r="AM166" s="5">
        <f t="shared" si="50"/>
        <v>132676</v>
      </c>
    </row>
    <row r="167" spans="1:39" x14ac:dyDescent="0.35">
      <c r="A167" t="s">
        <v>453</v>
      </c>
      <c r="B167" t="s">
        <v>454</v>
      </c>
      <c r="C167" t="s">
        <v>134</v>
      </c>
      <c r="D167" s="5">
        <v>26800</v>
      </c>
      <c r="E167" s="5">
        <v>30600</v>
      </c>
      <c r="F167" s="5">
        <v>34450</v>
      </c>
      <c r="G167" s="5">
        <v>38250</v>
      </c>
      <c r="H167" s="5">
        <v>41350</v>
      </c>
      <c r="I167" s="5">
        <v>44400</v>
      </c>
      <c r="J167" s="5">
        <v>47450</v>
      </c>
      <c r="K167" s="5">
        <v>50500</v>
      </c>
      <c r="L167" s="5">
        <f t="shared" si="36"/>
        <v>53550</v>
      </c>
      <c r="M167" s="5">
        <f t="shared" si="37"/>
        <v>56610</v>
      </c>
      <c r="N167" s="5">
        <f t="shared" si="48"/>
        <v>59670</v>
      </c>
      <c r="O167" s="5">
        <f t="shared" si="48"/>
        <v>62730</v>
      </c>
      <c r="P167" s="5">
        <v>16100</v>
      </c>
      <c r="Q167" s="5">
        <v>20440</v>
      </c>
      <c r="R167" s="5">
        <v>25820</v>
      </c>
      <c r="S167" s="5">
        <v>31200</v>
      </c>
      <c r="T167" s="5">
        <v>36580</v>
      </c>
      <c r="U167" s="5">
        <v>41960</v>
      </c>
      <c r="V167" s="5">
        <v>47340</v>
      </c>
      <c r="W167" s="5">
        <v>50500</v>
      </c>
      <c r="X167" s="5">
        <f t="shared" si="39"/>
        <v>43680</v>
      </c>
      <c r="Y167" s="5">
        <f t="shared" si="40"/>
        <v>46176</v>
      </c>
      <c r="Z167" s="5">
        <f t="shared" si="49"/>
        <v>48672</v>
      </c>
      <c r="AA167" s="5">
        <f t="shared" si="49"/>
        <v>51168</v>
      </c>
      <c r="AB167" s="5">
        <v>42850</v>
      </c>
      <c r="AC167" s="5">
        <v>49000</v>
      </c>
      <c r="AD167" s="5">
        <v>55100</v>
      </c>
      <c r="AE167" s="5">
        <v>61200</v>
      </c>
      <c r="AF167" s="5">
        <v>66100</v>
      </c>
      <c r="AG167" s="5">
        <v>71000</v>
      </c>
      <c r="AH167" s="5">
        <v>75900</v>
      </c>
      <c r="AI167" s="5">
        <v>80800</v>
      </c>
      <c r="AJ167" s="5">
        <f t="shared" si="42"/>
        <v>85680</v>
      </c>
      <c r="AK167" s="5">
        <f t="shared" si="43"/>
        <v>90576</v>
      </c>
      <c r="AL167" s="5">
        <f t="shared" si="50"/>
        <v>95472</v>
      </c>
      <c r="AM167" s="5">
        <f t="shared" si="50"/>
        <v>100368</v>
      </c>
    </row>
    <row r="168" spans="1:39" x14ac:dyDescent="0.35">
      <c r="A168" t="s">
        <v>455</v>
      </c>
      <c r="B168" t="s">
        <v>456</v>
      </c>
      <c r="C168" t="s">
        <v>134</v>
      </c>
      <c r="D168" s="5">
        <v>27750</v>
      </c>
      <c r="E168" s="5">
        <v>31700</v>
      </c>
      <c r="F168" s="5">
        <v>35650</v>
      </c>
      <c r="G168" s="5">
        <v>39650</v>
      </c>
      <c r="H168" s="5">
        <v>42800</v>
      </c>
      <c r="I168" s="5">
        <v>46000</v>
      </c>
      <c r="J168" s="5">
        <v>49200</v>
      </c>
      <c r="K168" s="5">
        <v>52350</v>
      </c>
      <c r="L168" s="5">
        <f t="shared" si="36"/>
        <v>55510</v>
      </c>
      <c r="M168" s="5">
        <f t="shared" si="37"/>
        <v>58682</v>
      </c>
      <c r="N168" s="5">
        <f t="shared" si="48"/>
        <v>61854</v>
      </c>
      <c r="O168" s="5">
        <f t="shared" si="48"/>
        <v>65026</v>
      </c>
      <c r="P168" s="5">
        <v>16700</v>
      </c>
      <c r="Q168" s="5">
        <v>20440</v>
      </c>
      <c r="R168" s="5">
        <v>25820</v>
      </c>
      <c r="S168" s="5">
        <v>31200</v>
      </c>
      <c r="T168" s="5">
        <v>36580</v>
      </c>
      <c r="U168" s="5">
        <v>41960</v>
      </c>
      <c r="V168" s="5">
        <v>47340</v>
      </c>
      <c r="W168" s="5">
        <v>52350</v>
      </c>
      <c r="X168" s="5">
        <f t="shared" si="39"/>
        <v>43680</v>
      </c>
      <c r="Y168" s="5">
        <f t="shared" si="40"/>
        <v>46176</v>
      </c>
      <c r="Z168" s="5">
        <f t="shared" si="49"/>
        <v>48672</v>
      </c>
      <c r="AA168" s="5">
        <f t="shared" si="49"/>
        <v>51168</v>
      </c>
      <c r="AB168" s="5">
        <v>44400</v>
      </c>
      <c r="AC168" s="5">
        <v>50750</v>
      </c>
      <c r="AD168" s="5">
        <v>57050</v>
      </c>
      <c r="AE168" s="5">
        <v>63400</v>
      </c>
      <c r="AF168" s="5">
        <v>68500</v>
      </c>
      <c r="AG168" s="5">
        <v>73550</v>
      </c>
      <c r="AH168" s="5">
        <v>78650</v>
      </c>
      <c r="AI168" s="5">
        <v>83700</v>
      </c>
      <c r="AJ168" s="5">
        <f t="shared" si="42"/>
        <v>88760</v>
      </c>
      <c r="AK168" s="5">
        <f t="shared" si="43"/>
        <v>93832</v>
      </c>
      <c r="AL168" s="5">
        <f t="shared" si="50"/>
        <v>98904</v>
      </c>
      <c r="AM168" s="5">
        <f t="shared" si="50"/>
        <v>103976</v>
      </c>
    </row>
    <row r="169" spans="1:39" x14ac:dyDescent="0.35">
      <c r="A169" t="s">
        <v>457</v>
      </c>
      <c r="B169" t="s">
        <v>458</v>
      </c>
      <c r="C169" t="s">
        <v>161</v>
      </c>
      <c r="D169" s="5">
        <v>33100</v>
      </c>
      <c r="E169" s="5">
        <v>37800</v>
      </c>
      <c r="F169" s="5">
        <v>42550</v>
      </c>
      <c r="G169" s="5">
        <v>47250</v>
      </c>
      <c r="H169" s="5">
        <v>51050</v>
      </c>
      <c r="I169" s="5">
        <v>54850</v>
      </c>
      <c r="J169" s="5">
        <v>58600</v>
      </c>
      <c r="K169" s="5">
        <v>62400</v>
      </c>
      <c r="L169" s="5">
        <f t="shared" si="36"/>
        <v>66150</v>
      </c>
      <c r="M169" s="5">
        <f t="shared" si="37"/>
        <v>69930</v>
      </c>
      <c r="N169" s="5">
        <f t="shared" si="48"/>
        <v>73710</v>
      </c>
      <c r="O169" s="5">
        <f t="shared" si="48"/>
        <v>77490</v>
      </c>
      <c r="P169" s="5">
        <v>19850</v>
      </c>
      <c r="Q169" s="5">
        <v>22700</v>
      </c>
      <c r="R169" s="5">
        <v>25820</v>
      </c>
      <c r="S169" s="5">
        <v>31200</v>
      </c>
      <c r="T169" s="5">
        <v>36580</v>
      </c>
      <c r="U169" s="5">
        <v>41960</v>
      </c>
      <c r="V169" s="5">
        <v>47340</v>
      </c>
      <c r="W169" s="5">
        <v>52720</v>
      </c>
      <c r="X169" s="5">
        <f t="shared" si="39"/>
        <v>43680</v>
      </c>
      <c r="Y169" s="5">
        <f t="shared" si="40"/>
        <v>46176</v>
      </c>
      <c r="Z169" s="5">
        <f t="shared" si="49"/>
        <v>48672</v>
      </c>
      <c r="AA169" s="5">
        <f t="shared" si="49"/>
        <v>51168</v>
      </c>
      <c r="AB169" s="5">
        <v>52950</v>
      </c>
      <c r="AC169" s="5">
        <v>60500</v>
      </c>
      <c r="AD169" s="5">
        <v>68050</v>
      </c>
      <c r="AE169" s="5">
        <v>75600</v>
      </c>
      <c r="AF169" s="5">
        <v>81650</v>
      </c>
      <c r="AG169" s="5">
        <v>87700</v>
      </c>
      <c r="AH169" s="5">
        <v>93750</v>
      </c>
      <c r="AI169" s="5">
        <v>99800</v>
      </c>
      <c r="AJ169" s="5">
        <f t="shared" si="42"/>
        <v>105840</v>
      </c>
      <c r="AK169" s="5">
        <f t="shared" si="43"/>
        <v>111888</v>
      </c>
      <c r="AL169" s="5">
        <f t="shared" si="50"/>
        <v>117936</v>
      </c>
      <c r="AM169" s="5">
        <f t="shared" si="50"/>
        <v>123984</v>
      </c>
    </row>
    <row r="170" spans="1:39" x14ac:dyDescent="0.35">
      <c r="A170" t="s">
        <v>459</v>
      </c>
      <c r="B170" t="s">
        <v>460</v>
      </c>
      <c r="C170" t="s">
        <v>110</v>
      </c>
      <c r="D170" s="5">
        <v>27750</v>
      </c>
      <c r="E170" s="5">
        <v>31700</v>
      </c>
      <c r="F170" s="5">
        <v>35650</v>
      </c>
      <c r="G170" s="5">
        <v>39650</v>
      </c>
      <c r="H170" s="5">
        <v>42800</v>
      </c>
      <c r="I170" s="5">
        <v>46000</v>
      </c>
      <c r="J170" s="5">
        <v>49200</v>
      </c>
      <c r="K170" s="5">
        <v>52350</v>
      </c>
      <c r="L170" s="5">
        <f t="shared" si="36"/>
        <v>55510</v>
      </c>
      <c r="M170" s="5">
        <f t="shared" si="37"/>
        <v>58682</v>
      </c>
      <c r="N170" s="5">
        <f t="shared" si="48"/>
        <v>61854</v>
      </c>
      <c r="O170" s="5">
        <f t="shared" si="48"/>
        <v>65026</v>
      </c>
      <c r="P170" s="5">
        <v>16700</v>
      </c>
      <c r="Q170" s="5">
        <v>20440</v>
      </c>
      <c r="R170" s="5">
        <v>25820</v>
      </c>
      <c r="S170" s="5">
        <v>31200</v>
      </c>
      <c r="T170" s="5">
        <v>36580</v>
      </c>
      <c r="U170" s="5">
        <v>41960</v>
      </c>
      <c r="V170" s="5">
        <v>47340</v>
      </c>
      <c r="W170" s="5">
        <v>52350</v>
      </c>
      <c r="X170" s="5">
        <f t="shared" si="39"/>
        <v>43680</v>
      </c>
      <c r="Y170" s="5">
        <f t="shared" si="40"/>
        <v>46176</v>
      </c>
      <c r="Z170" s="5">
        <f t="shared" si="49"/>
        <v>48672</v>
      </c>
      <c r="AA170" s="5">
        <f t="shared" si="49"/>
        <v>51168</v>
      </c>
      <c r="AB170" s="5">
        <v>44400</v>
      </c>
      <c r="AC170" s="5">
        <v>50750</v>
      </c>
      <c r="AD170" s="5">
        <v>57050</v>
      </c>
      <c r="AE170" s="5">
        <v>63400</v>
      </c>
      <c r="AF170" s="5">
        <v>68500</v>
      </c>
      <c r="AG170" s="5">
        <v>73550</v>
      </c>
      <c r="AH170" s="5">
        <v>78650</v>
      </c>
      <c r="AI170" s="5">
        <v>83700</v>
      </c>
      <c r="AJ170" s="5">
        <f t="shared" si="42"/>
        <v>88760</v>
      </c>
      <c r="AK170" s="5">
        <f t="shared" si="43"/>
        <v>93832</v>
      </c>
      <c r="AL170" s="5">
        <f t="shared" si="50"/>
        <v>98904</v>
      </c>
      <c r="AM170" s="5">
        <f t="shared" si="50"/>
        <v>103976</v>
      </c>
    </row>
    <row r="171" spans="1:39" x14ac:dyDescent="0.35">
      <c r="A171" t="s">
        <v>461</v>
      </c>
      <c r="B171" t="s">
        <v>462</v>
      </c>
      <c r="C171" t="s">
        <v>119</v>
      </c>
      <c r="D171" s="5">
        <v>33150</v>
      </c>
      <c r="E171" s="5">
        <v>37850</v>
      </c>
      <c r="F171" s="5">
        <v>42600</v>
      </c>
      <c r="G171" s="5">
        <v>47300</v>
      </c>
      <c r="H171" s="5">
        <v>51100</v>
      </c>
      <c r="I171" s="5">
        <v>54900</v>
      </c>
      <c r="J171" s="5">
        <v>58700</v>
      </c>
      <c r="K171" s="5">
        <v>62450</v>
      </c>
      <c r="L171" s="5">
        <f t="shared" si="36"/>
        <v>66220</v>
      </c>
      <c r="M171" s="5">
        <f t="shared" si="37"/>
        <v>70004</v>
      </c>
      <c r="N171" s="5">
        <f t="shared" si="48"/>
        <v>73788</v>
      </c>
      <c r="O171" s="5">
        <f t="shared" si="48"/>
        <v>77572</v>
      </c>
      <c r="P171" s="5">
        <v>19900</v>
      </c>
      <c r="Q171" s="5">
        <v>22750</v>
      </c>
      <c r="R171" s="5">
        <v>25820</v>
      </c>
      <c r="S171" s="5">
        <v>31200</v>
      </c>
      <c r="T171" s="5">
        <v>36580</v>
      </c>
      <c r="U171" s="5">
        <v>41960</v>
      </c>
      <c r="V171" s="5">
        <v>47340</v>
      </c>
      <c r="W171" s="5">
        <v>52720</v>
      </c>
      <c r="X171" s="5">
        <f t="shared" si="39"/>
        <v>43680</v>
      </c>
      <c r="Y171" s="5">
        <f t="shared" si="40"/>
        <v>46176</v>
      </c>
      <c r="Z171" s="5">
        <f t="shared" si="49"/>
        <v>48672</v>
      </c>
      <c r="AA171" s="5">
        <f t="shared" si="49"/>
        <v>51168</v>
      </c>
      <c r="AB171" s="5">
        <v>53000</v>
      </c>
      <c r="AC171" s="5">
        <v>60600</v>
      </c>
      <c r="AD171" s="5">
        <v>68150</v>
      </c>
      <c r="AE171" s="5">
        <v>75700</v>
      </c>
      <c r="AF171" s="5">
        <v>81800</v>
      </c>
      <c r="AG171" s="5">
        <v>87850</v>
      </c>
      <c r="AH171" s="5">
        <v>93900</v>
      </c>
      <c r="AI171" s="5">
        <v>99950</v>
      </c>
      <c r="AJ171" s="5">
        <f t="shared" si="42"/>
        <v>105980</v>
      </c>
      <c r="AK171" s="5">
        <f t="shared" si="43"/>
        <v>112036</v>
      </c>
      <c r="AL171" s="5">
        <f t="shared" si="50"/>
        <v>118092</v>
      </c>
      <c r="AM171" s="5">
        <f t="shared" si="50"/>
        <v>124148</v>
      </c>
    </row>
    <row r="172" spans="1:39" x14ac:dyDescent="0.35">
      <c r="A172" t="s">
        <v>463</v>
      </c>
      <c r="B172" t="s">
        <v>464</v>
      </c>
      <c r="C172" t="s">
        <v>113</v>
      </c>
      <c r="D172" s="5">
        <v>26250</v>
      </c>
      <c r="E172" s="5">
        <v>30000</v>
      </c>
      <c r="F172" s="5">
        <v>33750</v>
      </c>
      <c r="G172" s="5">
        <v>37500</v>
      </c>
      <c r="H172" s="5">
        <v>40500</v>
      </c>
      <c r="I172" s="5">
        <v>43500</v>
      </c>
      <c r="J172" s="5">
        <v>46500</v>
      </c>
      <c r="K172" s="5">
        <v>49500</v>
      </c>
      <c r="L172" s="5">
        <f t="shared" si="36"/>
        <v>52500</v>
      </c>
      <c r="M172" s="5">
        <f t="shared" si="37"/>
        <v>55500</v>
      </c>
      <c r="N172" s="5">
        <f t="shared" si="48"/>
        <v>58500</v>
      </c>
      <c r="O172" s="5">
        <f t="shared" si="48"/>
        <v>61500</v>
      </c>
      <c r="P172" s="5">
        <v>15750</v>
      </c>
      <c r="Q172" s="5">
        <v>20440</v>
      </c>
      <c r="R172" s="5">
        <v>25820</v>
      </c>
      <c r="S172" s="5">
        <v>31200</v>
      </c>
      <c r="T172" s="5">
        <v>36580</v>
      </c>
      <c r="U172" s="5">
        <v>41960</v>
      </c>
      <c r="V172" s="5">
        <v>46500</v>
      </c>
      <c r="W172" s="5">
        <v>49500</v>
      </c>
      <c r="X172" s="5">
        <f t="shared" si="39"/>
        <v>43680</v>
      </c>
      <c r="Y172" s="5">
        <f t="shared" si="40"/>
        <v>46176</v>
      </c>
      <c r="Z172" s="5">
        <f t="shared" si="49"/>
        <v>48672</v>
      </c>
      <c r="AA172" s="5">
        <f t="shared" si="49"/>
        <v>51168</v>
      </c>
      <c r="AB172" s="5">
        <v>42000</v>
      </c>
      <c r="AC172" s="5">
        <v>48000</v>
      </c>
      <c r="AD172" s="5">
        <v>54000</v>
      </c>
      <c r="AE172" s="5">
        <v>60000</v>
      </c>
      <c r="AF172" s="5">
        <v>64800</v>
      </c>
      <c r="AG172" s="5">
        <v>69600</v>
      </c>
      <c r="AH172" s="5">
        <v>74400</v>
      </c>
      <c r="AI172" s="5">
        <v>79200</v>
      </c>
      <c r="AJ172" s="5">
        <f t="shared" si="42"/>
        <v>84000</v>
      </c>
      <c r="AK172" s="5">
        <f t="shared" si="43"/>
        <v>88800</v>
      </c>
      <c r="AL172" s="5">
        <f t="shared" si="50"/>
        <v>93600</v>
      </c>
      <c r="AM172" s="5">
        <f t="shared" si="50"/>
        <v>98400</v>
      </c>
    </row>
    <row r="173" spans="1:39" x14ac:dyDescent="0.35">
      <c r="A173" t="s">
        <v>465</v>
      </c>
      <c r="B173" t="s">
        <v>466</v>
      </c>
      <c r="C173" t="s">
        <v>146</v>
      </c>
      <c r="D173" s="5">
        <v>26250</v>
      </c>
      <c r="E173" s="5">
        <v>30000</v>
      </c>
      <c r="F173" s="5">
        <v>33750</v>
      </c>
      <c r="G173" s="5">
        <v>37500</v>
      </c>
      <c r="H173" s="5">
        <v>40500</v>
      </c>
      <c r="I173" s="5">
        <v>43500</v>
      </c>
      <c r="J173" s="5">
        <v>46500</v>
      </c>
      <c r="K173" s="5">
        <v>49500</v>
      </c>
      <c r="L173" s="5">
        <f t="shared" si="36"/>
        <v>52500</v>
      </c>
      <c r="M173" s="5">
        <f t="shared" si="37"/>
        <v>55500</v>
      </c>
      <c r="N173" s="5">
        <f t="shared" si="48"/>
        <v>58500</v>
      </c>
      <c r="O173" s="5">
        <f t="shared" si="48"/>
        <v>61500</v>
      </c>
      <c r="P173" s="5">
        <v>15750</v>
      </c>
      <c r="Q173" s="5">
        <v>20440</v>
      </c>
      <c r="R173" s="5">
        <v>25820</v>
      </c>
      <c r="S173" s="5">
        <v>31200</v>
      </c>
      <c r="T173" s="5">
        <v>36580</v>
      </c>
      <c r="U173" s="5">
        <v>41960</v>
      </c>
      <c r="V173" s="5">
        <v>46500</v>
      </c>
      <c r="W173" s="5">
        <v>49500</v>
      </c>
      <c r="X173" s="5">
        <f t="shared" si="39"/>
        <v>43680</v>
      </c>
      <c r="Y173" s="5">
        <f t="shared" si="40"/>
        <v>46176</v>
      </c>
      <c r="Z173" s="5">
        <f t="shared" si="49"/>
        <v>48672</v>
      </c>
      <c r="AA173" s="5">
        <f t="shared" si="49"/>
        <v>51168</v>
      </c>
      <c r="AB173" s="5">
        <v>42000</v>
      </c>
      <c r="AC173" s="5">
        <v>48000</v>
      </c>
      <c r="AD173" s="5">
        <v>54000</v>
      </c>
      <c r="AE173" s="5">
        <v>60000</v>
      </c>
      <c r="AF173" s="5">
        <v>64800</v>
      </c>
      <c r="AG173" s="5">
        <v>69600</v>
      </c>
      <c r="AH173" s="5">
        <v>74400</v>
      </c>
      <c r="AI173" s="5">
        <v>79200</v>
      </c>
      <c r="AJ173" s="5">
        <f t="shared" si="42"/>
        <v>84000</v>
      </c>
      <c r="AK173" s="5">
        <f t="shared" si="43"/>
        <v>88800</v>
      </c>
      <c r="AL173" s="5">
        <f t="shared" si="50"/>
        <v>93600</v>
      </c>
      <c r="AM173" s="5">
        <f t="shared" si="50"/>
        <v>98400</v>
      </c>
    </row>
    <row r="174" spans="1:39" x14ac:dyDescent="0.35">
      <c r="A174" t="s">
        <v>467</v>
      </c>
      <c r="B174" t="s">
        <v>468</v>
      </c>
      <c r="C174" t="s">
        <v>122</v>
      </c>
      <c r="D174" s="5">
        <v>26250</v>
      </c>
      <c r="E174" s="5">
        <v>30000</v>
      </c>
      <c r="F174" s="5">
        <v>33750</v>
      </c>
      <c r="G174" s="5">
        <v>37500</v>
      </c>
      <c r="H174" s="5">
        <v>40500</v>
      </c>
      <c r="I174" s="5">
        <v>43500</v>
      </c>
      <c r="J174" s="5">
        <v>46500</v>
      </c>
      <c r="K174" s="5">
        <v>49500</v>
      </c>
      <c r="L174" s="5">
        <f t="shared" si="36"/>
        <v>52500</v>
      </c>
      <c r="M174" s="5">
        <f t="shared" si="37"/>
        <v>55500</v>
      </c>
      <c r="N174" s="5">
        <f t="shared" si="48"/>
        <v>58500</v>
      </c>
      <c r="O174" s="5">
        <f t="shared" si="48"/>
        <v>61500</v>
      </c>
      <c r="P174" s="5">
        <v>15750</v>
      </c>
      <c r="Q174" s="5">
        <v>20440</v>
      </c>
      <c r="R174" s="5">
        <v>25820</v>
      </c>
      <c r="S174" s="5">
        <v>31200</v>
      </c>
      <c r="T174" s="5">
        <v>36580</v>
      </c>
      <c r="U174" s="5">
        <v>41960</v>
      </c>
      <c r="V174" s="5">
        <v>46500</v>
      </c>
      <c r="W174" s="5">
        <v>49500</v>
      </c>
      <c r="X174" s="5">
        <f t="shared" si="39"/>
        <v>43680</v>
      </c>
      <c r="Y174" s="5">
        <f t="shared" si="40"/>
        <v>46176</v>
      </c>
      <c r="Z174" s="5">
        <f t="shared" si="49"/>
        <v>48672</v>
      </c>
      <c r="AA174" s="5">
        <f t="shared" si="49"/>
        <v>51168</v>
      </c>
      <c r="AB174" s="5">
        <v>42000</v>
      </c>
      <c r="AC174" s="5">
        <v>48000</v>
      </c>
      <c r="AD174" s="5">
        <v>54000</v>
      </c>
      <c r="AE174" s="5">
        <v>60000</v>
      </c>
      <c r="AF174" s="5">
        <v>64800</v>
      </c>
      <c r="AG174" s="5">
        <v>69600</v>
      </c>
      <c r="AH174" s="5">
        <v>74400</v>
      </c>
      <c r="AI174" s="5">
        <v>79200</v>
      </c>
      <c r="AJ174" s="5">
        <f t="shared" si="42"/>
        <v>84000</v>
      </c>
      <c r="AK174" s="5">
        <f t="shared" si="43"/>
        <v>88800</v>
      </c>
      <c r="AL174" s="5">
        <f t="shared" si="50"/>
        <v>93600</v>
      </c>
      <c r="AM174" s="5">
        <f t="shared" si="50"/>
        <v>98400</v>
      </c>
    </row>
    <row r="175" spans="1:39" x14ac:dyDescent="0.35">
      <c r="A175" t="s">
        <v>469</v>
      </c>
      <c r="B175" t="s">
        <v>470</v>
      </c>
      <c r="C175" t="s">
        <v>104</v>
      </c>
      <c r="D175" s="5">
        <v>26250</v>
      </c>
      <c r="E175" s="5">
        <v>30000</v>
      </c>
      <c r="F175" s="5">
        <v>33750</v>
      </c>
      <c r="G175" s="5">
        <v>37500</v>
      </c>
      <c r="H175" s="5">
        <v>40500</v>
      </c>
      <c r="I175" s="5">
        <v>43500</v>
      </c>
      <c r="J175" s="5">
        <v>46500</v>
      </c>
      <c r="K175" s="5">
        <v>49500</v>
      </c>
      <c r="L175" s="5">
        <f t="shared" si="36"/>
        <v>52500</v>
      </c>
      <c r="M175" s="5">
        <f t="shared" si="37"/>
        <v>55500</v>
      </c>
      <c r="N175" s="5">
        <f t="shared" si="48"/>
        <v>58500</v>
      </c>
      <c r="O175" s="5">
        <f t="shared" si="48"/>
        <v>61500</v>
      </c>
      <c r="P175" s="5">
        <v>15750</v>
      </c>
      <c r="Q175" s="5">
        <v>20440</v>
      </c>
      <c r="R175" s="5">
        <v>25820</v>
      </c>
      <c r="S175" s="5">
        <v>31200</v>
      </c>
      <c r="T175" s="5">
        <v>36580</v>
      </c>
      <c r="U175" s="5">
        <v>41960</v>
      </c>
      <c r="V175" s="5">
        <v>46500</v>
      </c>
      <c r="W175" s="5">
        <v>49500</v>
      </c>
      <c r="X175" s="5">
        <f t="shared" si="39"/>
        <v>43680</v>
      </c>
      <c r="Y175" s="5">
        <f t="shared" si="40"/>
        <v>46176</v>
      </c>
      <c r="Z175" s="5">
        <f t="shared" si="49"/>
        <v>48672</v>
      </c>
      <c r="AA175" s="5">
        <f t="shared" si="49"/>
        <v>51168</v>
      </c>
      <c r="AB175" s="5">
        <v>42000</v>
      </c>
      <c r="AC175" s="5">
        <v>48000</v>
      </c>
      <c r="AD175" s="5">
        <v>54000</v>
      </c>
      <c r="AE175" s="5">
        <v>60000</v>
      </c>
      <c r="AF175" s="5">
        <v>64800</v>
      </c>
      <c r="AG175" s="5">
        <v>69600</v>
      </c>
      <c r="AH175" s="5">
        <v>74400</v>
      </c>
      <c r="AI175" s="5">
        <v>79200</v>
      </c>
      <c r="AJ175" s="5">
        <f t="shared" si="42"/>
        <v>84000</v>
      </c>
      <c r="AK175" s="5">
        <f t="shared" si="43"/>
        <v>88800</v>
      </c>
      <c r="AL175" s="5">
        <f t="shared" si="50"/>
        <v>93600</v>
      </c>
      <c r="AM175" s="5">
        <f t="shared" si="50"/>
        <v>98400</v>
      </c>
    </row>
    <row r="176" spans="1:39" x14ac:dyDescent="0.35">
      <c r="A176" t="s">
        <v>471</v>
      </c>
      <c r="B176" t="s">
        <v>472</v>
      </c>
      <c r="C176" t="s">
        <v>201</v>
      </c>
      <c r="D176" s="5">
        <v>26450</v>
      </c>
      <c r="E176" s="5">
        <v>30200</v>
      </c>
      <c r="F176" s="5">
        <v>34000</v>
      </c>
      <c r="G176" s="5">
        <v>37750</v>
      </c>
      <c r="H176" s="5">
        <v>40800</v>
      </c>
      <c r="I176" s="5">
        <v>43800</v>
      </c>
      <c r="J176" s="5">
        <v>46850</v>
      </c>
      <c r="K176" s="5">
        <v>49850</v>
      </c>
      <c r="L176" s="5">
        <f t="shared" si="36"/>
        <v>52850</v>
      </c>
      <c r="M176" s="5">
        <f t="shared" si="37"/>
        <v>55870</v>
      </c>
      <c r="N176" s="5">
        <f t="shared" si="48"/>
        <v>58890</v>
      </c>
      <c r="O176" s="5">
        <f t="shared" si="48"/>
        <v>61910</v>
      </c>
      <c r="P176" s="5">
        <v>15900</v>
      </c>
      <c r="Q176" s="5">
        <v>20440</v>
      </c>
      <c r="R176" s="5">
        <v>25820</v>
      </c>
      <c r="S176" s="5">
        <v>31200</v>
      </c>
      <c r="T176" s="5">
        <v>36580</v>
      </c>
      <c r="U176" s="5">
        <v>41960</v>
      </c>
      <c r="V176" s="5">
        <v>46850</v>
      </c>
      <c r="W176" s="5">
        <v>49850</v>
      </c>
      <c r="X176" s="5">
        <f t="shared" si="39"/>
        <v>43680</v>
      </c>
      <c r="Y176" s="5">
        <f t="shared" si="40"/>
        <v>46176</v>
      </c>
      <c r="Z176" s="5">
        <f t="shared" si="49"/>
        <v>48672</v>
      </c>
      <c r="AA176" s="5">
        <f t="shared" si="49"/>
        <v>51168</v>
      </c>
      <c r="AB176" s="5">
        <v>42300</v>
      </c>
      <c r="AC176" s="5">
        <v>48350</v>
      </c>
      <c r="AD176" s="5">
        <v>54400</v>
      </c>
      <c r="AE176" s="5">
        <v>60400</v>
      </c>
      <c r="AF176" s="5">
        <v>65250</v>
      </c>
      <c r="AG176" s="5">
        <v>70100</v>
      </c>
      <c r="AH176" s="5">
        <v>74900</v>
      </c>
      <c r="AI176" s="5">
        <v>79750</v>
      </c>
      <c r="AJ176" s="5">
        <f t="shared" si="42"/>
        <v>84560</v>
      </c>
      <c r="AK176" s="5">
        <f t="shared" si="43"/>
        <v>89392</v>
      </c>
      <c r="AL176" s="5">
        <f t="shared" si="50"/>
        <v>94224</v>
      </c>
      <c r="AM176" s="5">
        <f t="shared" si="50"/>
        <v>99056</v>
      </c>
    </row>
    <row r="177" spans="1:39" x14ac:dyDescent="0.35">
      <c r="A177" t="s">
        <v>473</v>
      </c>
      <c r="B177" t="s">
        <v>474</v>
      </c>
      <c r="C177" t="s">
        <v>104</v>
      </c>
      <c r="D177" s="5">
        <v>26250</v>
      </c>
      <c r="E177" s="5">
        <v>30000</v>
      </c>
      <c r="F177" s="5">
        <v>33750</v>
      </c>
      <c r="G177" s="5">
        <v>37500</v>
      </c>
      <c r="H177" s="5">
        <v>40500</v>
      </c>
      <c r="I177" s="5">
        <v>43500</v>
      </c>
      <c r="J177" s="5">
        <v>46500</v>
      </c>
      <c r="K177" s="5">
        <v>49500</v>
      </c>
      <c r="L177" s="5">
        <f t="shared" si="36"/>
        <v>52500</v>
      </c>
      <c r="M177" s="5">
        <f t="shared" si="37"/>
        <v>55500</v>
      </c>
      <c r="N177" s="5">
        <f t="shared" si="48"/>
        <v>58500</v>
      </c>
      <c r="O177" s="5">
        <f t="shared" si="48"/>
        <v>61500</v>
      </c>
      <c r="P177" s="5">
        <v>15750</v>
      </c>
      <c r="Q177" s="5">
        <v>20440</v>
      </c>
      <c r="R177" s="5">
        <v>25820</v>
      </c>
      <c r="S177" s="5">
        <v>31200</v>
      </c>
      <c r="T177" s="5">
        <v>36580</v>
      </c>
      <c r="U177" s="5">
        <v>41960</v>
      </c>
      <c r="V177" s="5">
        <v>46500</v>
      </c>
      <c r="W177" s="5">
        <v>49500</v>
      </c>
      <c r="X177" s="5">
        <f t="shared" si="39"/>
        <v>43680</v>
      </c>
      <c r="Y177" s="5">
        <f t="shared" si="40"/>
        <v>46176</v>
      </c>
      <c r="Z177" s="5">
        <f t="shared" si="49"/>
        <v>48672</v>
      </c>
      <c r="AA177" s="5">
        <f t="shared" si="49"/>
        <v>51168</v>
      </c>
      <c r="AB177" s="5">
        <v>42000</v>
      </c>
      <c r="AC177" s="5">
        <v>48000</v>
      </c>
      <c r="AD177" s="5">
        <v>54000</v>
      </c>
      <c r="AE177" s="5">
        <v>60000</v>
      </c>
      <c r="AF177" s="5">
        <v>64800</v>
      </c>
      <c r="AG177" s="5">
        <v>69600</v>
      </c>
      <c r="AH177" s="5">
        <v>74400</v>
      </c>
      <c r="AI177" s="5">
        <v>79200</v>
      </c>
      <c r="AJ177" s="5">
        <f t="shared" si="42"/>
        <v>84000</v>
      </c>
      <c r="AK177" s="5">
        <f t="shared" si="43"/>
        <v>88800</v>
      </c>
      <c r="AL177" s="5">
        <f t="shared" si="50"/>
        <v>93600</v>
      </c>
      <c r="AM177" s="5">
        <f t="shared" si="50"/>
        <v>98400</v>
      </c>
    </row>
    <row r="178" spans="1:39" x14ac:dyDescent="0.35">
      <c r="A178" t="s">
        <v>475</v>
      </c>
      <c r="B178" t="s">
        <v>476</v>
      </c>
      <c r="C178" t="s">
        <v>161</v>
      </c>
      <c r="D178" s="5">
        <v>26250</v>
      </c>
      <c r="E178" s="5">
        <v>30000</v>
      </c>
      <c r="F178" s="5">
        <v>33750</v>
      </c>
      <c r="G178" s="5">
        <v>37500</v>
      </c>
      <c r="H178" s="5">
        <v>40500</v>
      </c>
      <c r="I178" s="5">
        <v>43500</v>
      </c>
      <c r="J178" s="5">
        <v>46500</v>
      </c>
      <c r="K178" s="5">
        <v>49500</v>
      </c>
      <c r="L178" s="5">
        <f t="shared" si="36"/>
        <v>52500</v>
      </c>
      <c r="M178" s="5">
        <f t="shared" si="37"/>
        <v>55500</v>
      </c>
      <c r="N178" s="5">
        <f t="shared" si="48"/>
        <v>58500</v>
      </c>
      <c r="O178" s="5">
        <f t="shared" si="48"/>
        <v>61500</v>
      </c>
      <c r="P178" s="5">
        <v>15750</v>
      </c>
      <c r="Q178" s="5">
        <v>20440</v>
      </c>
      <c r="R178" s="5">
        <v>25820</v>
      </c>
      <c r="S178" s="5">
        <v>31200</v>
      </c>
      <c r="T178" s="5">
        <v>36580</v>
      </c>
      <c r="U178" s="5">
        <v>41960</v>
      </c>
      <c r="V178" s="5">
        <v>46500</v>
      </c>
      <c r="W178" s="5">
        <v>49500</v>
      </c>
      <c r="X178" s="5">
        <f t="shared" si="39"/>
        <v>43680</v>
      </c>
      <c r="Y178" s="5">
        <f t="shared" si="40"/>
        <v>46176</v>
      </c>
      <c r="Z178" s="5">
        <f t="shared" si="49"/>
        <v>48672</v>
      </c>
      <c r="AA178" s="5">
        <f t="shared" si="49"/>
        <v>51168</v>
      </c>
      <c r="AB178" s="5">
        <v>42000</v>
      </c>
      <c r="AC178" s="5">
        <v>48000</v>
      </c>
      <c r="AD178" s="5">
        <v>54000</v>
      </c>
      <c r="AE178" s="5">
        <v>60000</v>
      </c>
      <c r="AF178" s="5">
        <v>64800</v>
      </c>
      <c r="AG178" s="5">
        <v>69600</v>
      </c>
      <c r="AH178" s="5">
        <v>74400</v>
      </c>
      <c r="AI178" s="5">
        <v>79200</v>
      </c>
      <c r="AJ178" s="5">
        <f t="shared" si="42"/>
        <v>84000</v>
      </c>
      <c r="AK178" s="5">
        <f t="shared" si="43"/>
        <v>88800</v>
      </c>
      <c r="AL178" s="5">
        <f t="shared" si="50"/>
        <v>93600</v>
      </c>
      <c r="AM178" s="5">
        <f t="shared" si="50"/>
        <v>98400</v>
      </c>
    </row>
    <row r="179" spans="1:39" x14ac:dyDescent="0.35">
      <c r="A179" t="s">
        <v>477</v>
      </c>
      <c r="B179" t="s">
        <v>478</v>
      </c>
      <c r="C179" t="s">
        <v>107</v>
      </c>
      <c r="D179" s="5">
        <v>27650</v>
      </c>
      <c r="E179" s="5">
        <v>31600</v>
      </c>
      <c r="F179" s="5">
        <v>35550</v>
      </c>
      <c r="G179" s="5">
        <v>39500</v>
      </c>
      <c r="H179" s="5">
        <v>42700</v>
      </c>
      <c r="I179" s="5">
        <v>45850</v>
      </c>
      <c r="J179" s="5">
        <v>49000</v>
      </c>
      <c r="K179" s="5">
        <v>52150</v>
      </c>
      <c r="L179" s="5">
        <f t="shared" si="36"/>
        <v>55300</v>
      </c>
      <c r="M179" s="5">
        <f t="shared" si="37"/>
        <v>58460</v>
      </c>
      <c r="N179" s="5">
        <f t="shared" ref="N179:O194" si="51">M179+(M179-L179)</f>
        <v>61620</v>
      </c>
      <c r="O179" s="5">
        <f t="shared" si="51"/>
        <v>64780</v>
      </c>
      <c r="P179" s="5">
        <v>16600</v>
      </c>
      <c r="Q179" s="5">
        <v>20440</v>
      </c>
      <c r="R179" s="5">
        <v>25820</v>
      </c>
      <c r="S179" s="5">
        <v>31200</v>
      </c>
      <c r="T179" s="5">
        <v>36580</v>
      </c>
      <c r="U179" s="5">
        <v>41960</v>
      </c>
      <c r="V179" s="5">
        <v>47340</v>
      </c>
      <c r="W179" s="5">
        <v>52150</v>
      </c>
      <c r="X179" s="5">
        <f t="shared" si="39"/>
        <v>43680</v>
      </c>
      <c r="Y179" s="5">
        <f t="shared" si="40"/>
        <v>46176</v>
      </c>
      <c r="Z179" s="5">
        <f t="shared" ref="Z179:AA194" si="52">Y179+(Y179-X179)</f>
        <v>48672</v>
      </c>
      <c r="AA179" s="5">
        <f t="shared" si="52"/>
        <v>51168</v>
      </c>
      <c r="AB179" s="5">
        <v>44250</v>
      </c>
      <c r="AC179" s="5">
        <v>50600</v>
      </c>
      <c r="AD179" s="5">
        <v>56900</v>
      </c>
      <c r="AE179" s="5">
        <v>63200</v>
      </c>
      <c r="AF179" s="5">
        <v>68300</v>
      </c>
      <c r="AG179" s="5">
        <v>73350</v>
      </c>
      <c r="AH179" s="5">
        <v>78400</v>
      </c>
      <c r="AI179" s="5">
        <v>83450</v>
      </c>
      <c r="AJ179" s="5">
        <f t="shared" si="42"/>
        <v>88480</v>
      </c>
      <c r="AK179" s="5">
        <f t="shared" si="43"/>
        <v>93536</v>
      </c>
      <c r="AL179" s="5">
        <f t="shared" ref="AL179:AM194" si="53">AK179+(AK179-AJ179)</f>
        <v>98592</v>
      </c>
      <c r="AM179" s="5">
        <f t="shared" si="53"/>
        <v>103648</v>
      </c>
    </row>
    <row r="180" spans="1:39" x14ac:dyDescent="0.35">
      <c r="A180" t="s">
        <v>479</v>
      </c>
      <c r="B180" t="s">
        <v>480</v>
      </c>
      <c r="C180" t="s">
        <v>113</v>
      </c>
      <c r="D180" s="5">
        <v>28000</v>
      </c>
      <c r="E180" s="5">
        <v>32000</v>
      </c>
      <c r="F180" s="5">
        <v>36000</v>
      </c>
      <c r="G180" s="5">
        <v>40000</v>
      </c>
      <c r="H180" s="5">
        <v>43200</v>
      </c>
      <c r="I180" s="5">
        <v>46400</v>
      </c>
      <c r="J180" s="5">
        <v>49600</v>
      </c>
      <c r="K180" s="5">
        <v>52800</v>
      </c>
      <c r="L180" s="5">
        <f t="shared" si="36"/>
        <v>56000</v>
      </c>
      <c r="M180" s="5">
        <f t="shared" si="37"/>
        <v>59200</v>
      </c>
      <c r="N180" s="5">
        <f t="shared" si="51"/>
        <v>62400</v>
      </c>
      <c r="O180" s="5">
        <f t="shared" si="51"/>
        <v>65600</v>
      </c>
      <c r="P180" s="5">
        <v>16800</v>
      </c>
      <c r="Q180" s="5">
        <v>20440</v>
      </c>
      <c r="R180" s="5">
        <v>25820</v>
      </c>
      <c r="S180" s="5">
        <v>31200</v>
      </c>
      <c r="T180" s="5">
        <v>36580</v>
      </c>
      <c r="U180" s="5">
        <v>41960</v>
      </c>
      <c r="V180" s="5">
        <v>47340</v>
      </c>
      <c r="W180" s="5">
        <v>52720</v>
      </c>
      <c r="X180" s="5">
        <f t="shared" si="39"/>
        <v>43680</v>
      </c>
      <c r="Y180" s="5">
        <f t="shared" si="40"/>
        <v>46176</v>
      </c>
      <c r="Z180" s="5">
        <f t="shared" si="52"/>
        <v>48672</v>
      </c>
      <c r="AA180" s="5">
        <f t="shared" si="52"/>
        <v>51168</v>
      </c>
      <c r="AB180" s="5">
        <v>44800</v>
      </c>
      <c r="AC180" s="5">
        <v>51200</v>
      </c>
      <c r="AD180" s="5">
        <v>57600</v>
      </c>
      <c r="AE180" s="5">
        <v>64000</v>
      </c>
      <c r="AF180" s="5">
        <v>69150</v>
      </c>
      <c r="AG180" s="5">
        <v>74250</v>
      </c>
      <c r="AH180" s="5">
        <v>79400</v>
      </c>
      <c r="AI180" s="5">
        <v>84500</v>
      </c>
      <c r="AJ180" s="5">
        <f t="shared" si="42"/>
        <v>89600</v>
      </c>
      <c r="AK180" s="5">
        <f t="shared" si="43"/>
        <v>94720</v>
      </c>
      <c r="AL180" s="5">
        <f t="shared" si="53"/>
        <v>99840</v>
      </c>
      <c r="AM180" s="5">
        <f t="shared" si="53"/>
        <v>104960</v>
      </c>
    </row>
    <row r="181" spans="1:39" x14ac:dyDescent="0.35">
      <c r="A181" t="s">
        <v>481</v>
      </c>
      <c r="B181" t="s">
        <v>482</v>
      </c>
      <c r="C181" t="s">
        <v>113</v>
      </c>
      <c r="D181" s="5">
        <v>28100</v>
      </c>
      <c r="E181" s="5">
        <v>32100</v>
      </c>
      <c r="F181" s="5">
        <v>36100</v>
      </c>
      <c r="G181" s="5">
        <v>40100</v>
      </c>
      <c r="H181" s="5">
        <v>43350</v>
      </c>
      <c r="I181" s="5">
        <v>46550</v>
      </c>
      <c r="J181" s="5">
        <v>49750</v>
      </c>
      <c r="K181" s="5">
        <v>52950</v>
      </c>
      <c r="L181" s="5">
        <f t="shared" si="36"/>
        <v>56140</v>
      </c>
      <c r="M181" s="5">
        <f t="shared" si="37"/>
        <v>59348</v>
      </c>
      <c r="N181" s="5">
        <f t="shared" si="51"/>
        <v>62556</v>
      </c>
      <c r="O181" s="5">
        <f t="shared" si="51"/>
        <v>65764</v>
      </c>
      <c r="P181" s="5">
        <v>16850</v>
      </c>
      <c r="Q181" s="5">
        <v>20440</v>
      </c>
      <c r="R181" s="5">
        <v>25820</v>
      </c>
      <c r="S181" s="5">
        <v>31200</v>
      </c>
      <c r="T181" s="5">
        <v>36580</v>
      </c>
      <c r="U181" s="5">
        <v>41960</v>
      </c>
      <c r="V181" s="5">
        <v>47340</v>
      </c>
      <c r="W181" s="5">
        <v>52720</v>
      </c>
      <c r="X181" s="5">
        <f t="shared" si="39"/>
        <v>43680</v>
      </c>
      <c r="Y181" s="5">
        <f t="shared" si="40"/>
        <v>46176</v>
      </c>
      <c r="Z181" s="5">
        <f t="shared" si="52"/>
        <v>48672</v>
      </c>
      <c r="AA181" s="5">
        <f t="shared" si="52"/>
        <v>51168</v>
      </c>
      <c r="AB181" s="5">
        <v>44950</v>
      </c>
      <c r="AC181" s="5">
        <v>51350</v>
      </c>
      <c r="AD181" s="5">
        <v>57750</v>
      </c>
      <c r="AE181" s="5">
        <v>64150</v>
      </c>
      <c r="AF181" s="5">
        <v>69300</v>
      </c>
      <c r="AG181" s="5">
        <v>74450</v>
      </c>
      <c r="AH181" s="5">
        <v>79550</v>
      </c>
      <c r="AI181" s="5">
        <v>84700</v>
      </c>
      <c r="AJ181" s="5">
        <f t="shared" si="42"/>
        <v>89810</v>
      </c>
      <c r="AK181" s="5">
        <f t="shared" si="43"/>
        <v>94942</v>
      </c>
      <c r="AL181" s="5">
        <f t="shared" si="53"/>
        <v>100074</v>
      </c>
      <c r="AM181" s="5">
        <f t="shared" si="53"/>
        <v>105206</v>
      </c>
    </row>
    <row r="182" spans="1:39" x14ac:dyDescent="0.35">
      <c r="A182" t="s">
        <v>483</v>
      </c>
      <c r="B182" t="s">
        <v>484</v>
      </c>
      <c r="C182" t="s">
        <v>320</v>
      </c>
      <c r="D182" s="5">
        <v>27900</v>
      </c>
      <c r="E182" s="5">
        <v>31900</v>
      </c>
      <c r="F182" s="5">
        <v>35900</v>
      </c>
      <c r="G182" s="5">
        <v>39850</v>
      </c>
      <c r="H182" s="5">
        <v>43050</v>
      </c>
      <c r="I182" s="5">
        <v>46250</v>
      </c>
      <c r="J182" s="5">
        <v>49450</v>
      </c>
      <c r="K182" s="5">
        <v>52650</v>
      </c>
      <c r="L182" s="5">
        <f t="shared" si="36"/>
        <v>55790</v>
      </c>
      <c r="M182" s="5">
        <f t="shared" si="37"/>
        <v>58978</v>
      </c>
      <c r="N182" s="5">
        <f t="shared" si="51"/>
        <v>62166</v>
      </c>
      <c r="O182" s="5">
        <f t="shared" si="51"/>
        <v>65354</v>
      </c>
      <c r="P182" s="5">
        <v>16750</v>
      </c>
      <c r="Q182" s="5">
        <v>20440</v>
      </c>
      <c r="R182" s="5">
        <v>25820</v>
      </c>
      <c r="S182" s="5">
        <v>31200</v>
      </c>
      <c r="T182" s="5">
        <v>36580</v>
      </c>
      <c r="U182" s="5">
        <v>41960</v>
      </c>
      <c r="V182" s="5">
        <v>47340</v>
      </c>
      <c r="W182" s="5">
        <v>52650</v>
      </c>
      <c r="X182" s="5">
        <f t="shared" si="39"/>
        <v>43680</v>
      </c>
      <c r="Y182" s="5">
        <f t="shared" si="40"/>
        <v>46176</v>
      </c>
      <c r="Z182" s="5">
        <f t="shared" si="52"/>
        <v>48672</v>
      </c>
      <c r="AA182" s="5">
        <f t="shared" si="52"/>
        <v>51168</v>
      </c>
      <c r="AB182" s="5">
        <v>44650</v>
      </c>
      <c r="AC182" s="5">
        <v>51000</v>
      </c>
      <c r="AD182" s="5">
        <v>57400</v>
      </c>
      <c r="AE182" s="5">
        <v>63750</v>
      </c>
      <c r="AF182" s="5">
        <v>68850</v>
      </c>
      <c r="AG182" s="5">
        <v>73950</v>
      </c>
      <c r="AH182" s="5">
        <v>79050</v>
      </c>
      <c r="AI182" s="5">
        <v>84150</v>
      </c>
      <c r="AJ182" s="5">
        <f t="shared" si="42"/>
        <v>89250</v>
      </c>
      <c r="AK182" s="5">
        <f t="shared" si="43"/>
        <v>94350</v>
      </c>
      <c r="AL182" s="5">
        <f t="shared" si="53"/>
        <v>99450</v>
      </c>
      <c r="AM182" s="5">
        <f t="shared" si="53"/>
        <v>104550</v>
      </c>
    </row>
    <row r="183" spans="1:39" x14ac:dyDescent="0.35">
      <c r="A183" t="s">
        <v>485</v>
      </c>
      <c r="B183" t="s">
        <v>486</v>
      </c>
      <c r="C183" t="s">
        <v>201</v>
      </c>
      <c r="D183" s="5">
        <v>27750</v>
      </c>
      <c r="E183" s="5">
        <v>31700</v>
      </c>
      <c r="F183" s="5">
        <v>35650</v>
      </c>
      <c r="G183" s="5">
        <v>39650</v>
      </c>
      <c r="H183" s="5">
        <v>42800</v>
      </c>
      <c r="I183" s="5">
        <v>46000</v>
      </c>
      <c r="J183" s="5">
        <v>49200</v>
      </c>
      <c r="K183" s="5">
        <v>52350</v>
      </c>
      <c r="L183" s="5">
        <f t="shared" si="36"/>
        <v>55510</v>
      </c>
      <c r="M183" s="5">
        <f t="shared" si="37"/>
        <v>58682</v>
      </c>
      <c r="N183" s="5">
        <f t="shared" si="51"/>
        <v>61854</v>
      </c>
      <c r="O183" s="5">
        <f t="shared" si="51"/>
        <v>65026</v>
      </c>
      <c r="P183" s="5">
        <v>16700</v>
      </c>
      <c r="Q183" s="5">
        <v>20440</v>
      </c>
      <c r="R183" s="5">
        <v>25820</v>
      </c>
      <c r="S183" s="5">
        <v>31200</v>
      </c>
      <c r="T183" s="5">
        <v>36580</v>
      </c>
      <c r="U183" s="5">
        <v>41960</v>
      </c>
      <c r="V183" s="5">
        <v>47340</v>
      </c>
      <c r="W183" s="5">
        <v>52350</v>
      </c>
      <c r="X183" s="5">
        <f t="shared" si="39"/>
        <v>43680</v>
      </c>
      <c r="Y183" s="5">
        <f t="shared" si="40"/>
        <v>46176</v>
      </c>
      <c r="Z183" s="5">
        <f t="shared" si="52"/>
        <v>48672</v>
      </c>
      <c r="AA183" s="5">
        <f t="shared" si="52"/>
        <v>51168</v>
      </c>
      <c r="AB183" s="5">
        <v>44400</v>
      </c>
      <c r="AC183" s="5">
        <v>50750</v>
      </c>
      <c r="AD183" s="5">
        <v>57050</v>
      </c>
      <c r="AE183" s="5">
        <v>63400</v>
      </c>
      <c r="AF183" s="5">
        <v>68500</v>
      </c>
      <c r="AG183" s="5">
        <v>73550</v>
      </c>
      <c r="AH183" s="5">
        <v>78650</v>
      </c>
      <c r="AI183" s="5">
        <v>83700</v>
      </c>
      <c r="AJ183" s="5">
        <f t="shared" si="42"/>
        <v>88760</v>
      </c>
      <c r="AK183" s="5">
        <f t="shared" si="43"/>
        <v>93832</v>
      </c>
      <c r="AL183" s="5">
        <f t="shared" si="53"/>
        <v>98904</v>
      </c>
      <c r="AM183" s="5">
        <f t="shared" si="53"/>
        <v>103976</v>
      </c>
    </row>
    <row r="184" spans="1:39" x14ac:dyDescent="0.35">
      <c r="A184" t="s">
        <v>487</v>
      </c>
      <c r="B184" t="s">
        <v>488</v>
      </c>
      <c r="C184" t="s">
        <v>98</v>
      </c>
      <c r="D184" s="5">
        <v>27750</v>
      </c>
      <c r="E184" s="5">
        <v>31700</v>
      </c>
      <c r="F184" s="5">
        <v>35650</v>
      </c>
      <c r="G184" s="5">
        <v>39650</v>
      </c>
      <c r="H184" s="5">
        <v>42800</v>
      </c>
      <c r="I184" s="5">
        <v>46000</v>
      </c>
      <c r="J184" s="5">
        <v>49200</v>
      </c>
      <c r="K184" s="5">
        <v>52350</v>
      </c>
      <c r="L184" s="5">
        <f t="shared" si="36"/>
        <v>55510</v>
      </c>
      <c r="M184" s="5">
        <f t="shared" si="37"/>
        <v>58682</v>
      </c>
      <c r="N184" s="5">
        <f t="shared" si="51"/>
        <v>61854</v>
      </c>
      <c r="O184" s="5">
        <f t="shared" si="51"/>
        <v>65026</v>
      </c>
      <c r="P184" s="5">
        <v>16700</v>
      </c>
      <c r="Q184" s="5">
        <v>20440</v>
      </c>
      <c r="R184" s="5">
        <v>25820</v>
      </c>
      <c r="S184" s="5">
        <v>31200</v>
      </c>
      <c r="T184" s="5">
        <v>36580</v>
      </c>
      <c r="U184" s="5">
        <v>41960</v>
      </c>
      <c r="V184" s="5">
        <v>47340</v>
      </c>
      <c r="W184" s="5">
        <v>52350</v>
      </c>
      <c r="X184" s="5">
        <f t="shared" si="39"/>
        <v>43680</v>
      </c>
      <c r="Y184" s="5">
        <f t="shared" si="40"/>
        <v>46176</v>
      </c>
      <c r="Z184" s="5">
        <f t="shared" si="52"/>
        <v>48672</v>
      </c>
      <c r="AA184" s="5">
        <f t="shared" si="52"/>
        <v>51168</v>
      </c>
      <c r="AB184" s="5">
        <v>44400</v>
      </c>
      <c r="AC184" s="5">
        <v>50750</v>
      </c>
      <c r="AD184" s="5">
        <v>57050</v>
      </c>
      <c r="AE184" s="5">
        <v>63400</v>
      </c>
      <c r="AF184" s="5">
        <v>68500</v>
      </c>
      <c r="AG184" s="5">
        <v>73550</v>
      </c>
      <c r="AH184" s="5">
        <v>78650</v>
      </c>
      <c r="AI184" s="5">
        <v>83700</v>
      </c>
      <c r="AJ184" s="5">
        <f t="shared" si="42"/>
        <v>88760</v>
      </c>
      <c r="AK184" s="5">
        <f t="shared" si="43"/>
        <v>93832</v>
      </c>
      <c r="AL184" s="5">
        <f t="shared" si="53"/>
        <v>98904</v>
      </c>
      <c r="AM184" s="5">
        <f t="shared" si="53"/>
        <v>103976</v>
      </c>
    </row>
    <row r="185" spans="1:39" x14ac:dyDescent="0.35">
      <c r="A185" t="s">
        <v>489</v>
      </c>
      <c r="B185" t="s">
        <v>490</v>
      </c>
      <c r="C185" t="s">
        <v>201</v>
      </c>
      <c r="D185" s="5">
        <v>35700</v>
      </c>
      <c r="E185" s="5">
        <v>40800</v>
      </c>
      <c r="F185" s="5">
        <v>45900</v>
      </c>
      <c r="G185" s="5">
        <v>50950</v>
      </c>
      <c r="H185" s="5">
        <v>55050</v>
      </c>
      <c r="I185" s="5">
        <v>59150</v>
      </c>
      <c r="J185" s="5">
        <v>63200</v>
      </c>
      <c r="K185" s="5">
        <v>67300</v>
      </c>
      <c r="L185" s="5">
        <f t="shared" si="36"/>
        <v>71330</v>
      </c>
      <c r="M185" s="5">
        <f t="shared" si="37"/>
        <v>75406</v>
      </c>
      <c r="N185" s="5">
        <f t="shared" si="51"/>
        <v>79482</v>
      </c>
      <c r="O185" s="5">
        <f t="shared" si="51"/>
        <v>83558</v>
      </c>
      <c r="P185" s="5">
        <v>21400</v>
      </c>
      <c r="Q185" s="5">
        <v>24450</v>
      </c>
      <c r="R185" s="5">
        <v>27500</v>
      </c>
      <c r="S185" s="5">
        <v>31200</v>
      </c>
      <c r="T185" s="5">
        <v>36580</v>
      </c>
      <c r="U185" s="5">
        <v>41960</v>
      </c>
      <c r="V185" s="5">
        <v>47340</v>
      </c>
      <c r="W185" s="5">
        <v>52720</v>
      </c>
      <c r="X185" s="5">
        <f t="shared" si="39"/>
        <v>43680</v>
      </c>
      <c r="Y185" s="5">
        <f t="shared" si="40"/>
        <v>46176</v>
      </c>
      <c r="Z185" s="5">
        <f t="shared" si="52"/>
        <v>48672</v>
      </c>
      <c r="AA185" s="5">
        <f t="shared" si="52"/>
        <v>51168</v>
      </c>
      <c r="AB185" s="5">
        <v>57050</v>
      </c>
      <c r="AC185" s="5">
        <v>65200</v>
      </c>
      <c r="AD185" s="5">
        <v>73350</v>
      </c>
      <c r="AE185" s="5">
        <v>81500</v>
      </c>
      <c r="AF185" s="5">
        <v>88050</v>
      </c>
      <c r="AG185" s="5">
        <v>94550</v>
      </c>
      <c r="AH185" s="5">
        <v>101100</v>
      </c>
      <c r="AI185" s="5">
        <v>107600</v>
      </c>
      <c r="AJ185" s="5">
        <f t="shared" si="42"/>
        <v>114100</v>
      </c>
      <c r="AK185" s="5">
        <f t="shared" si="43"/>
        <v>120620</v>
      </c>
      <c r="AL185" s="5">
        <f t="shared" si="53"/>
        <v>127140</v>
      </c>
      <c r="AM185" s="5">
        <f t="shared" si="53"/>
        <v>133660</v>
      </c>
    </row>
    <row r="186" spans="1:39" x14ac:dyDescent="0.35">
      <c r="A186" t="s">
        <v>491</v>
      </c>
      <c r="B186" t="s">
        <v>492</v>
      </c>
      <c r="C186" t="s">
        <v>113</v>
      </c>
      <c r="D186" s="5">
        <v>28150</v>
      </c>
      <c r="E186" s="5">
        <v>32150</v>
      </c>
      <c r="F186" s="5">
        <v>36150</v>
      </c>
      <c r="G186" s="5">
        <v>40200</v>
      </c>
      <c r="H186" s="5">
        <v>43450</v>
      </c>
      <c r="I186" s="5">
        <v>46600</v>
      </c>
      <c r="J186" s="5">
        <v>49850</v>
      </c>
      <c r="K186" s="5">
        <v>53050</v>
      </c>
      <c r="L186" s="5">
        <f t="shared" si="36"/>
        <v>56280</v>
      </c>
      <c r="M186" s="5">
        <f t="shared" si="37"/>
        <v>59496</v>
      </c>
      <c r="N186" s="5">
        <f t="shared" si="51"/>
        <v>62712</v>
      </c>
      <c r="O186" s="5">
        <f t="shared" si="51"/>
        <v>65928</v>
      </c>
      <c r="P186" s="5">
        <v>16900</v>
      </c>
      <c r="Q186" s="5">
        <v>20440</v>
      </c>
      <c r="R186" s="5">
        <v>25820</v>
      </c>
      <c r="S186" s="5">
        <v>31200</v>
      </c>
      <c r="T186" s="5">
        <v>36580</v>
      </c>
      <c r="U186" s="5">
        <v>41960</v>
      </c>
      <c r="V186" s="5">
        <v>47340</v>
      </c>
      <c r="W186" s="5">
        <v>52720</v>
      </c>
      <c r="X186" s="5">
        <f t="shared" si="39"/>
        <v>43680</v>
      </c>
      <c r="Y186" s="5">
        <f t="shared" si="40"/>
        <v>46176</v>
      </c>
      <c r="Z186" s="5">
        <f t="shared" si="52"/>
        <v>48672</v>
      </c>
      <c r="AA186" s="5">
        <f t="shared" si="52"/>
        <v>51168</v>
      </c>
      <c r="AB186" s="5">
        <v>45000</v>
      </c>
      <c r="AC186" s="5">
        <v>51450</v>
      </c>
      <c r="AD186" s="5">
        <v>57900</v>
      </c>
      <c r="AE186" s="5">
        <v>64300</v>
      </c>
      <c r="AF186" s="5">
        <v>69450</v>
      </c>
      <c r="AG186" s="5">
        <v>74600</v>
      </c>
      <c r="AH186" s="5">
        <v>79750</v>
      </c>
      <c r="AI186" s="5">
        <v>84900</v>
      </c>
      <c r="AJ186" s="5">
        <f t="shared" si="42"/>
        <v>90020</v>
      </c>
      <c r="AK186" s="5">
        <f t="shared" si="43"/>
        <v>95164</v>
      </c>
      <c r="AL186" s="5">
        <f t="shared" si="53"/>
        <v>100308</v>
      </c>
      <c r="AM186" s="5">
        <f t="shared" si="53"/>
        <v>105452</v>
      </c>
    </row>
    <row r="187" spans="1:39" x14ac:dyDescent="0.35">
      <c r="A187" t="s">
        <v>493</v>
      </c>
      <c r="B187" t="s">
        <v>494</v>
      </c>
      <c r="C187" t="s">
        <v>101</v>
      </c>
      <c r="D187" s="5">
        <v>26250</v>
      </c>
      <c r="E187" s="5">
        <v>30000</v>
      </c>
      <c r="F187" s="5">
        <v>33750</v>
      </c>
      <c r="G187" s="5">
        <v>37500</v>
      </c>
      <c r="H187" s="5">
        <v>40500</v>
      </c>
      <c r="I187" s="5">
        <v>43500</v>
      </c>
      <c r="J187" s="5">
        <v>46500</v>
      </c>
      <c r="K187" s="5">
        <v>49500</v>
      </c>
      <c r="L187" s="5">
        <f t="shared" si="36"/>
        <v>52500</v>
      </c>
      <c r="M187" s="5">
        <f t="shared" si="37"/>
        <v>55500</v>
      </c>
      <c r="N187" s="5">
        <f t="shared" si="51"/>
        <v>58500</v>
      </c>
      <c r="O187" s="5">
        <f t="shared" si="51"/>
        <v>61500</v>
      </c>
      <c r="P187" s="5">
        <v>15750</v>
      </c>
      <c r="Q187" s="5">
        <v>20440</v>
      </c>
      <c r="R187" s="5">
        <v>25820</v>
      </c>
      <c r="S187" s="5">
        <v>31200</v>
      </c>
      <c r="T187" s="5">
        <v>36580</v>
      </c>
      <c r="U187" s="5">
        <v>41960</v>
      </c>
      <c r="V187" s="5">
        <v>46500</v>
      </c>
      <c r="W187" s="5">
        <v>49500</v>
      </c>
      <c r="X187" s="5">
        <f t="shared" si="39"/>
        <v>43680</v>
      </c>
      <c r="Y187" s="5">
        <f t="shared" si="40"/>
        <v>46176</v>
      </c>
      <c r="Z187" s="5">
        <f t="shared" si="52"/>
        <v>48672</v>
      </c>
      <c r="AA187" s="5">
        <f t="shared" si="52"/>
        <v>51168</v>
      </c>
      <c r="AB187" s="5">
        <v>42000</v>
      </c>
      <c r="AC187" s="5">
        <v>48000</v>
      </c>
      <c r="AD187" s="5">
        <v>54000</v>
      </c>
      <c r="AE187" s="5">
        <v>60000</v>
      </c>
      <c r="AF187" s="5">
        <v>64800</v>
      </c>
      <c r="AG187" s="5">
        <v>69600</v>
      </c>
      <c r="AH187" s="5">
        <v>74400</v>
      </c>
      <c r="AI187" s="5">
        <v>79200</v>
      </c>
      <c r="AJ187" s="5">
        <f t="shared" si="42"/>
        <v>84000</v>
      </c>
      <c r="AK187" s="5">
        <f t="shared" si="43"/>
        <v>88800</v>
      </c>
      <c r="AL187" s="5">
        <f t="shared" si="53"/>
        <v>93600</v>
      </c>
      <c r="AM187" s="5">
        <f t="shared" si="53"/>
        <v>98400</v>
      </c>
    </row>
    <row r="188" spans="1:39" x14ac:dyDescent="0.35">
      <c r="A188" t="s">
        <v>495</v>
      </c>
      <c r="B188" t="s">
        <v>496</v>
      </c>
      <c r="C188" t="s">
        <v>104</v>
      </c>
      <c r="D188" s="5">
        <v>26250</v>
      </c>
      <c r="E188" s="5">
        <v>30000</v>
      </c>
      <c r="F188" s="5">
        <v>33750</v>
      </c>
      <c r="G188" s="5">
        <v>37500</v>
      </c>
      <c r="H188" s="5">
        <v>40500</v>
      </c>
      <c r="I188" s="5">
        <v>43500</v>
      </c>
      <c r="J188" s="5">
        <v>46500</v>
      </c>
      <c r="K188" s="5">
        <v>49500</v>
      </c>
      <c r="L188" s="5">
        <f t="shared" si="36"/>
        <v>52500</v>
      </c>
      <c r="M188" s="5">
        <f t="shared" si="37"/>
        <v>55500</v>
      </c>
      <c r="N188" s="5">
        <f t="shared" si="51"/>
        <v>58500</v>
      </c>
      <c r="O188" s="5">
        <f t="shared" si="51"/>
        <v>61500</v>
      </c>
      <c r="P188" s="5">
        <v>15750</v>
      </c>
      <c r="Q188" s="5">
        <v>20440</v>
      </c>
      <c r="R188" s="5">
        <v>25820</v>
      </c>
      <c r="S188" s="5">
        <v>31200</v>
      </c>
      <c r="T188" s="5">
        <v>36580</v>
      </c>
      <c r="U188" s="5">
        <v>41960</v>
      </c>
      <c r="V188" s="5">
        <v>46500</v>
      </c>
      <c r="W188" s="5">
        <v>49500</v>
      </c>
      <c r="X188" s="5">
        <f t="shared" si="39"/>
        <v>43680</v>
      </c>
      <c r="Y188" s="5">
        <f t="shared" si="40"/>
        <v>46176</v>
      </c>
      <c r="Z188" s="5">
        <f t="shared" si="52"/>
        <v>48672</v>
      </c>
      <c r="AA188" s="5">
        <f t="shared" si="52"/>
        <v>51168</v>
      </c>
      <c r="AB188" s="5">
        <v>42000</v>
      </c>
      <c r="AC188" s="5">
        <v>48000</v>
      </c>
      <c r="AD188" s="5">
        <v>54000</v>
      </c>
      <c r="AE188" s="5">
        <v>60000</v>
      </c>
      <c r="AF188" s="5">
        <v>64800</v>
      </c>
      <c r="AG188" s="5">
        <v>69600</v>
      </c>
      <c r="AH188" s="5">
        <v>74400</v>
      </c>
      <c r="AI188" s="5">
        <v>79200</v>
      </c>
      <c r="AJ188" s="5">
        <f t="shared" si="42"/>
        <v>84000</v>
      </c>
      <c r="AK188" s="5">
        <f t="shared" si="43"/>
        <v>88800</v>
      </c>
      <c r="AL188" s="5">
        <f t="shared" si="53"/>
        <v>93600</v>
      </c>
      <c r="AM188" s="5">
        <f t="shared" si="53"/>
        <v>98400</v>
      </c>
    </row>
    <row r="189" spans="1:39" x14ac:dyDescent="0.35">
      <c r="A189" t="s">
        <v>497</v>
      </c>
      <c r="B189" t="s">
        <v>498</v>
      </c>
      <c r="C189" t="s">
        <v>113</v>
      </c>
      <c r="D189" s="5">
        <v>30700</v>
      </c>
      <c r="E189" s="5">
        <v>35100</v>
      </c>
      <c r="F189" s="5">
        <v>39500</v>
      </c>
      <c r="G189" s="5">
        <v>43850</v>
      </c>
      <c r="H189" s="5">
        <v>47400</v>
      </c>
      <c r="I189" s="5">
        <v>50900</v>
      </c>
      <c r="J189" s="5">
        <v>54400</v>
      </c>
      <c r="K189" s="5">
        <v>57900</v>
      </c>
      <c r="L189" s="5">
        <f t="shared" si="36"/>
        <v>61389.999999999993</v>
      </c>
      <c r="M189" s="5">
        <f t="shared" si="37"/>
        <v>64898</v>
      </c>
      <c r="N189" s="5">
        <f t="shared" si="51"/>
        <v>68406</v>
      </c>
      <c r="O189" s="5">
        <f t="shared" si="51"/>
        <v>71914</v>
      </c>
      <c r="P189" s="5">
        <v>18450</v>
      </c>
      <c r="Q189" s="5">
        <v>21050</v>
      </c>
      <c r="R189" s="5">
        <v>25820</v>
      </c>
      <c r="S189" s="5">
        <v>31200</v>
      </c>
      <c r="T189" s="5">
        <v>36580</v>
      </c>
      <c r="U189" s="5">
        <v>41960</v>
      </c>
      <c r="V189" s="5">
        <v>47340</v>
      </c>
      <c r="W189" s="5">
        <v>52720</v>
      </c>
      <c r="X189" s="5">
        <f t="shared" si="39"/>
        <v>43680</v>
      </c>
      <c r="Y189" s="5">
        <f t="shared" si="40"/>
        <v>46176</v>
      </c>
      <c r="Z189" s="5">
        <f t="shared" si="52"/>
        <v>48672</v>
      </c>
      <c r="AA189" s="5">
        <f t="shared" si="52"/>
        <v>51168</v>
      </c>
      <c r="AB189" s="5">
        <v>49150</v>
      </c>
      <c r="AC189" s="5">
        <v>56150</v>
      </c>
      <c r="AD189" s="5">
        <v>63150</v>
      </c>
      <c r="AE189" s="5">
        <v>70150</v>
      </c>
      <c r="AF189" s="5">
        <v>75800</v>
      </c>
      <c r="AG189" s="5">
        <v>81400</v>
      </c>
      <c r="AH189" s="5">
        <v>87000</v>
      </c>
      <c r="AI189" s="5">
        <v>92600</v>
      </c>
      <c r="AJ189" s="5">
        <f t="shared" si="42"/>
        <v>98210</v>
      </c>
      <c r="AK189" s="5">
        <f t="shared" si="43"/>
        <v>103822</v>
      </c>
      <c r="AL189" s="5">
        <f t="shared" si="53"/>
        <v>109434</v>
      </c>
      <c r="AM189" s="5">
        <f t="shared" si="53"/>
        <v>115046</v>
      </c>
    </row>
    <row r="190" spans="1:39" x14ac:dyDescent="0.35">
      <c r="A190" t="s">
        <v>499</v>
      </c>
      <c r="B190" t="s">
        <v>500</v>
      </c>
      <c r="C190" t="s">
        <v>154</v>
      </c>
      <c r="D190" s="5">
        <v>26250</v>
      </c>
      <c r="E190" s="5">
        <v>30000</v>
      </c>
      <c r="F190" s="5">
        <v>33750</v>
      </c>
      <c r="G190" s="5">
        <v>37500</v>
      </c>
      <c r="H190" s="5">
        <v>40500</v>
      </c>
      <c r="I190" s="5">
        <v>43500</v>
      </c>
      <c r="J190" s="5">
        <v>46500</v>
      </c>
      <c r="K190" s="5">
        <v>49500</v>
      </c>
      <c r="L190" s="5">
        <f t="shared" si="36"/>
        <v>52500</v>
      </c>
      <c r="M190" s="5">
        <f t="shared" si="37"/>
        <v>55500</v>
      </c>
      <c r="N190" s="5">
        <f t="shared" si="51"/>
        <v>58500</v>
      </c>
      <c r="O190" s="5">
        <f t="shared" si="51"/>
        <v>61500</v>
      </c>
      <c r="P190" s="5">
        <v>15750</v>
      </c>
      <c r="Q190" s="5">
        <v>20440</v>
      </c>
      <c r="R190" s="5">
        <v>25820</v>
      </c>
      <c r="S190" s="5">
        <v>31200</v>
      </c>
      <c r="T190" s="5">
        <v>36580</v>
      </c>
      <c r="U190" s="5">
        <v>41960</v>
      </c>
      <c r="V190" s="5">
        <v>46500</v>
      </c>
      <c r="W190" s="5">
        <v>49500</v>
      </c>
      <c r="X190" s="5">
        <f t="shared" si="39"/>
        <v>43680</v>
      </c>
      <c r="Y190" s="5">
        <f t="shared" si="40"/>
        <v>46176</v>
      </c>
      <c r="Z190" s="5">
        <f t="shared" si="52"/>
        <v>48672</v>
      </c>
      <c r="AA190" s="5">
        <f t="shared" si="52"/>
        <v>51168</v>
      </c>
      <c r="AB190" s="5">
        <v>42000</v>
      </c>
      <c r="AC190" s="5">
        <v>48000</v>
      </c>
      <c r="AD190" s="5">
        <v>54000</v>
      </c>
      <c r="AE190" s="5">
        <v>60000</v>
      </c>
      <c r="AF190" s="5">
        <v>64800</v>
      </c>
      <c r="AG190" s="5">
        <v>69600</v>
      </c>
      <c r="AH190" s="5">
        <v>74400</v>
      </c>
      <c r="AI190" s="5">
        <v>79200</v>
      </c>
      <c r="AJ190" s="5">
        <f t="shared" si="42"/>
        <v>84000</v>
      </c>
      <c r="AK190" s="5">
        <f t="shared" si="43"/>
        <v>88800</v>
      </c>
      <c r="AL190" s="5">
        <f t="shared" si="53"/>
        <v>93600</v>
      </c>
      <c r="AM190" s="5">
        <f t="shared" si="53"/>
        <v>98400</v>
      </c>
    </row>
    <row r="191" spans="1:39" x14ac:dyDescent="0.35">
      <c r="A191" t="s">
        <v>501</v>
      </c>
      <c r="B191" t="s">
        <v>502</v>
      </c>
      <c r="C191" t="s">
        <v>98</v>
      </c>
      <c r="D191" s="5">
        <v>29900</v>
      </c>
      <c r="E191" s="5">
        <v>34150</v>
      </c>
      <c r="F191" s="5">
        <v>38400</v>
      </c>
      <c r="G191" s="5">
        <v>42650</v>
      </c>
      <c r="H191" s="5">
        <v>46100</v>
      </c>
      <c r="I191" s="5">
        <v>49500</v>
      </c>
      <c r="J191" s="5">
        <v>52900</v>
      </c>
      <c r="K191" s="5">
        <v>56300</v>
      </c>
      <c r="L191" s="5">
        <f t="shared" si="36"/>
        <v>59709.999999999993</v>
      </c>
      <c r="M191" s="5">
        <f t="shared" si="37"/>
        <v>63122</v>
      </c>
      <c r="N191" s="5">
        <f t="shared" si="51"/>
        <v>66534</v>
      </c>
      <c r="O191" s="5">
        <f t="shared" si="51"/>
        <v>69946</v>
      </c>
      <c r="P191" s="5">
        <v>17950</v>
      </c>
      <c r="Q191" s="5">
        <v>20500</v>
      </c>
      <c r="R191" s="5">
        <v>25820</v>
      </c>
      <c r="S191" s="5">
        <v>31200</v>
      </c>
      <c r="T191" s="5">
        <v>36580</v>
      </c>
      <c r="U191" s="5">
        <v>41960</v>
      </c>
      <c r="V191" s="5">
        <v>47340</v>
      </c>
      <c r="W191" s="5">
        <v>52720</v>
      </c>
      <c r="X191" s="5">
        <f t="shared" si="39"/>
        <v>43680</v>
      </c>
      <c r="Y191" s="5">
        <f t="shared" si="40"/>
        <v>46176</v>
      </c>
      <c r="Z191" s="5">
        <f t="shared" si="52"/>
        <v>48672</v>
      </c>
      <c r="AA191" s="5">
        <f t="shared" si="52"/>
        <v>51168</v>
      </c>
      <c r="AB191" s="5">
        <v>47800</v>
      </c>
      <c r="AC191" s="5">
        <v>54600</v>
      </c>
      <c r="AD191" s="5">
        <v>61450</v>
      </c>
      <c r="AE191" s="5">
        <v>68250</v>
      </c>
      <c r="AF191" s="5">
        <v>73750</v>
      </c>
      <c r="AG191" s="5">
        <v>79200</v>
      </c>
      <c r="AH191" s="5">
        <v>84650</v>
      </c>
      <c r="AI191" s="5">
        <v>90100</v>
      </c>
      <c r="AJ191" s="5">
        <f t="shared" si="42"/>
        <v>95550</v>
      </c>
      <c r="AK191" s="5">
        <f t="shared" si="43"/>
        <v>101010</v>
      </c>
      <c r="AL191" s="5">
        <f t="shared" si="53"/>
        <v>106470</v>
      </c>
      <c r="AM191" s="5">
        <f t="shared" si="53"/>
        <v>111930</v>
      </c>
    </row>
    <row r="192" spans="1:39" x14ac:dyDescent="0.35">
      <c r="A192" t="s">
        <v>503</v>
      </c>
      <c r="B192" t="s">
        <v>504</v>
      </c>
      <c r="C192" t="s">
        <v>113</v>
      </c>
      <c r="D192" s="5">
        <v>30700</v>
      </c>
      <c r="E192" s="5">
        <v>35100</v>
      </c>
      <c r="F192" s="5">
        <v>39500</v>
      </c>
      <c r="G192" s="5">
        <v>43850</v>
      </c>
      <c r="H192" s="5">
        <v>47400</v>
      </c>
      <c r="I192" s="5">
        <v>50900</v>
      </c>
      <c r="J192" s="5">
        <v>54400</v>
      </c>
      <c r="K192" s="5">
        <v>57900</v>
      </c>
      <c r="L192" s="5">
        <f t="shared" si="36"/>
        <v>61389.999999999993</v>
      </c>
      <c r="M192" s="5">
        <f t="shared" si="37"/>
        <v>64898</v>
      </c>
      <c r="N192" s="5">
        <f t="shared" si="51"/>
        <v>68406</v>
      </c>
      <c r="O192" s="5">
        <f t="shared" si="51"/>
        <v>71914</v>
      </c>
      <c r="P192" s="5">
        <v>18450</v>
      </c>
      <c r="Q192" s="5">
        <v>21050</v>
      </c>
      <c r="R192" s="5">
        <v>25820</v>
      </c>
      <c r="S192" s="5">
        <v>31200</v>
      </c>
      <c r="T192" s="5">
        <v>36580</v>
      </c>
      <c r="U192" s="5">
        <v>41960</v>
      </c>
      <c r="V192" s="5">
        <v>47340</v>
      </c>
      <c r="W192" s="5">
        <v>52720</v>
      </c>
      <c r="X192" s="5">
        <f t="shared" si="39"/>
        <v>43680</v>
      </c>
      <c r="Y192" s="5">
        <f t="shared" si="40"/>
        <v>46176</v>
      </c>
      <c r="Z192" s="5">
        <f t="shared" si="52"/>
        <v>48672</v>
      </c>
      <c r="AA192" s="5">
        <f t="shared" si="52"/>
        <v>51168</v>
      </c>
      <c r="AB192" s="5">
        <v>49150</v>
      </c>
      <c r="AC192" s="5">
        <v>56150</v>
      </c>
      <c r="AD192" s="5">
        <v>63150</v>
      </c>
      <c r="AE192" s="5">
        <v>70150</v>
      </c>
      <c r="AF192" s="5">
        <v>75800</v>
      </c>
      <c r="AG192" s="5">
        <v>81400</v>
      </c>
      <c r="AH192" s="5">
        <v>87000</v>
      </c>
      <c r="AI192" s="5">
        <v>92600</v>
      </c>
      <c r="AJ192" s="5">
        <f t="shared" si="42"/>
        <v>98210</v>
      </c>
      <c r="AK192" s="5">
        <f t="shared" si="43"/>
        <v>103822</v>
      </c>
      <c r="AL192" s="5">
        <f t="shared" si="53"/>
        <v>109434</v>
      </c>
      <c r="AM192" s="5">
        <f t="shared" si="53"/>
        <v>115046</v>
      </c>
    </row>
    <row r="193" spans="1:39" x14ac:dyDescent="0.35">
      <c r="A193" t="s">
        <v>505</v>
      </c>
      <c r="B193" t="s">
        <v>506</v>
      </c>
      <c r="C193" t="s">
        <v>196</v>
      </c>
      <c r="D193" s="5">
        <v>27850</v>
      </c>
      <c r="E193" s="5">
        <v>31800</v>
      </c>
      <c r="F193" s="5">
        <v>35800</v>
      </c>
      <c r="G193" s="5">
        <v>39750</v>
      </c>
      <c r="H193" s="5">
        <v>42950</v>
      </c>
      <c r="I193" s="5">
        <v>46150</v>
      </c>
      <c r="J193" s="5">
        <v>49300</v>
      </c>
      <c r="K193" s="5">
        <v>52500</v>
      </c>
      <c r="L193" s="5">
        <f t="shared" si="36"/>
        <v>55650</v>
      </c>
      <c r="M193" s="5">
        <f t="shared" si="37"/>
        <v>58830</v>
      </c>
      <c r="N193" s="5">
        <f t="shared" si="51"/>
        <v>62010</v>
      </c>
      <c r="O193" s="5">
        <f t="shared" si="51"/>
        <v>65190</v>
      </c>
      <c r="P193" s="5">
        <v>16700</v>
      </c>
      <c r="Q193" s="5">
        <v>20440</v>
      </c>
      <c r="R193" s="5">
        <v>25820</v>
      </c>
      <c r="S193" s="5">
        <v>31200</v>
      </c>
      <c r="T193" s="5">
        <v>36580</v>
      </c>
      <c r="U193" s="5">
        <v>41960</v>
      </c>
      <c r="V193" s="5">
        <v>47340</v>
      </c>
      <c r="W193" s="5">
        <v>52500</v>
      </c>
      <c r="X193" s="5">
        <f t="shared" si="39"/>
        <v>43680</v>
      </c>
      <c r="Y193" s="5">
        <f t="shared" si="40"/>
        <v>46176</v>
      </c>
      <c r="Z193" s="5">
        <f t="shared" si="52"/>
        <v>48672</v>
      </c>
      <c r="AA193" s="5">
        <f t="shared" si="52"/>
        <v>51168</v>
      </c>
      <c r="AB193" s="5">
        <v>44550</v>
      </c>
      <c r="AC193" s="5">
        <v>50900</v>
      </c>
      <c r="AD193" s="5">
        <v>57250</v>
      </c>
      <c r="AE193" s="5">
        <v>63600</v>
      </c>
      <c r="AF193" s="5">
        <v>68700</v>
      </c>
      <c r="AG193" s="5">
        <v>73800</v>
      </c>
      <c r="AH193" s="5">
        <v>78900</v>
      </c>
      <c r="AI193" s="5">
        <v>84000</v>
      </c>
      <c r="AJ193" s="5">
        <f t="shared" si="42"/>
        <v>89040</v>
      </c>
      <c r="AK193" s="5">
        <f t="shared" si="43"/>
        <v>94128</v>
      </c>
      <c r="AL193" s="5">
        <f t="shared" si="53"/>
        <v>99216</v>
      </c>
      <c r="AM193" s="5">
        <f t="shared" si="53"/>
        <v>104304</v>
      </c>
    </row>
    <row r="194" spans="1:39" x14ac:dyDescent="0.35">
      <c r="A194" t="s">
        <v>507</v>
      </c>
      <c r="B194" t="s">
        <v>508</v>
      </c>
      <c r="C194" t="s">
        <v>246</v>
      </c>
      <c r="D194" s="5">
        <v>26250</v>
      </c>
      <c r="E194" s="5">
        <v>30000</v>
      </c>
      <c r="F194" s="5">
        <v>33750</v>
      </c>
      <c r="G194" s="5">
        <v>37500</v>
      </c>
      <c r="H194" s="5">
        <v>40500</v>
      </c>
      <c r="I194" s="5">
        <v>43500</v>
      </c>
      <c r="J194" s="5">
        <v>46500</v>
      </c>
      <c r="K194" s="5">
        <v>49500</v>
      </c>
      <c r="L194" s="5">
        <f t="shared" si="36"/>
        <v>52500</v>
      </c>
      <c r="M194" s="5">
        <f t="shared" si="37"/>
        <v>55500</v>
      </c>
      <c r="N194" s="5">
        <f t="shared" si="51"/>
        <v>58500</v>
      </c>
      <c r="O194" s="5">
        <f t="shared" si="51"/>
        <v>61500</v>
      </c>
      <c r="P194" s="5">
        <v>15750</v>
      </c>
      <c r="Q194" s="5">
        <v>20440</v>
      </c>
      <c r="R194" s="5">
        <v>25820</v>
      </c>
      <c r="S194" s="5">
        <v>31200</v>
      </c>
      <c r="T194" s="5">
        <v>36580</v>
      </c>
      <c r="U194" s="5">
        <v>41960</v>
      </c>
      <c r="V194" s="5">
        <v>46500</v>
      </c>
      <c r="W194" s="5">
        <v>49500</v>
      </c>
      <c r="X194" s="5">
        <f t="shared" si="39"/>
        <v>43680</v>
      </c>
      <c r="Y194" s="5">
        <f t="shared" si="40"/>
        <v>46176</v>
      </c>
      <c r="Z194" s="5">
        <f t="shared" si="52"/>
        <v>48672</v>
      </c>
      <c r="AA194" s="5">
        <f t="shared" si="52"/>
        <v>51168</v>
      </c>
      <c r="AB194" s="5">
        <v>42000</v>
      </c>
      <c r="AC194" s="5">
        <v>48000</v>
      </c>
      <c r="AD194" s="5">
        <v>54000</v>
      </c>
      <c r="AE194" s="5">
        <v>60000</v>
      </c>
      <c r="AF194" s="5">
        <v>64800</v>
      </c>
      <c r="AG194" s="5">
        <v>69600</v>
      </c>
      <c r="AH194" s="5">
        <v>74400</v>
      </c>
      <c r="AI194" s="5">
        <v>79200</v>
      </c>
      <c r="AJ194" s="5">
        <f t="shared" si="42"/>
        <v>84000</v>
      </c>
      <c r="AK194" s="5">
        <f t="shared" si="43"/>
        <v>88800</v>
      </c>
      <c r="AL194" s="5">
        <f t="shared" si="53"/>
        <v>93600</v>
      </c>
      <c r="AM194" s="5">
        <f t="shared" si="53"/>
        <v>98400</v>
      </c>
    </row>
    <row r="195" spans="1:39" x14ac:dyDescent="0.35">
      <c r="A195" t="s">
        <v>509</v>
      </c>
      <c r="B195" t="s">
        <v>510</v>
      </c>
      <c r="C195" t="s">
        <v>146</v>
      </c>
      <c r="D195" s="5">
        <v>26250</v>
      </c>
      <c r="E195" s="5">
        <v>30000</v>
      </c>
      <c r="F195" s="5">
        <v>33750</v>
      </c>
      <c r="G195" s="5">
        <v>37500</v>
      </c>
      <c r="H195" s="5">
        <v>40500</v>
      </c>
      <c r="I195" s="5">
        <v>43500</v>
      </c>
      <c r="J195" s="5">
        <v>46500</v>
      </c>
      <c r="K195" s="5">
        <v>49500</v>
      </c>
      <c r="L195" s="5">
        <f t="shared" ref="L195:L255" si="54">G195*1.4</f>
        <v>52500</v>
      </c>
      <c r="M195" s="5">
        <f t="shared" ref="M195:M255" si="55">G195*1.48</f>
        <v>55500</v>
      </c>
      <c r="N195" s="5">
        <f t="shared" ref="N195:O210" si="56">M195+(M195-L195)</f>
        <v>58500</v>
      </c>
      <c r="O195" s="5">
        <f t="shared" si="56"/>
        <v>61500</v>
      </c>
      <c r="P195" s="5">
        <v>15750</v>
      </c>
      <c r="Q195" s="5">
        <v>20440</v>
      </c>
      <c r="R195" s="5">
        <v>25820</v>
      </c>
      <c r="S195" s="5">
        <v>31200</v>
      </c>
      <c r="T195" s="5">
        <v>36580</v>
      </c>
      <c r="U195" s="5">
        <v>41960</v>
      </c>
      <c r="V195" s="5">
        <v>46500</v>
      </c>
      <c r="W195" s="5">
        <v>49500</v>
      </c>
      <c r="X195" s="5">
        <f t="shared" ref="X195:X255" si="57">S195*1.4</f>
        <v>43680</v>
      </c>
      <c r="Y195" s="5">
        <f t="shared" ref="Y195:Y255" si="58">S195*1.48</f>
        <v>46176</v>
      </c>
      <c r="Z195" s="5">
        <f t="shared" ref="Z195:AA210" si="59">Y195+(Y195-X195)</f>
        <v>48672</v>
      </c>
      <c r="AA195" s="5">
        <f t="shared" si="59"/>
        <v>51168</v>
      </c>
      <c r="AB195" s="5">
        <v>42000</v>
      </c>
      <c r="AC195" s="5">
        <v>48000</v>
      </c>
      <c r="AD195" s="5">
        <v>54000</v>
      </c>
      <c r="AE195" s="5">
        <v>60000</v>
      </c>
      <c r="AF195" s="5">
        <v>64800</v>
      </c>
      <c r="AG195" s="5">
        <v>69600</v>
      </c>
      <c r="AH195" s="5">
        <v>74400</v>
      </c>
      <c r="AI195" s="5">
        <v>79200</v>
      </c>
      <c r="AJ195" s="5">
        <f t="shared" ref="AJ195:AJ255" si="60">AE195*1.4</f>
        <v>84000</v>
      </c>
      <c r="AK195" s="5">
        <f t="shared" ref="AK195:AK255" si="61">AE195*1.48</f>
        <v>88800</v>
      </c>
      <c r="AL195" s="5">
        <f t="shared" ref="AL195:AM210" si="62">AK195+(AK195-AJ195)</f>
        <v>93600</v>
      </c>
      <c r="AM195" s="5">
        <f t="shared" si="62"/>
        <v>98400</v>
      </c>
    </row>
    <row r="196" spans="1:39" x14ac:dyDescent="0.35">
      <c r="A196" t="s">
        <v>511</v>
      </c>
      <c r="B196" t="s">
        <v>512</v>
      </c>
      <c r="C196" t="s">
        <v>101</v>
      </c>
      <c r="D196" s="5">
        <v>26250</v>
      </c>
      <c r="E196" s="5">
        <v>30000</v>
      </c>
      <c r="F196" s="5">
        <v>33750</v>
      </c>
      <c r="G196" s="5">
        <v>37500</v>
      </c>
      <c r="H196" s="5">
        <v>40500</v>
      </c>
      <c r="I196" s="5">
        <v>43500</v>
      </c>
      <c r="J196" s="5">
        <v>46500</v>
      </c>
      <c r="K196" s="5">
        <v>49500</v>
      </c>
      <c r="L196" s="5">
        <f t="shared" si="54"/>
        <v>52500</v>
      </c>
      <c r="M196" s="5">
        <f t="shared" si="55"/>
        <v>55500</v>
      </c>
      <c r="N196" s="5">
        <f t="shared" si="56"/>
        <v>58500</v>
      </c>
      <c r="O196" s="5">
        <f t="shared" si="56"/>
        <v>61500</v>
      </c>
      <c r="P196" s="5">
        <v>15750</v>
      </c>
      <c r="Q196" s="5">
        <v>20440</v>
      </c>
      <c r="R196" s="5">
        <v>25820</v>
      </c>
      <c r="S196" s="5">
        <v>31200</v>
      </c>
      <c r="T196" s="5">
        <v>36580</v>
      </c>
      <c r="U196" s="5">
        <v>41960</v>
      </c>
      <c r="V196" s="5">
        <v>46500</v>
      </c>
      <c r="W196" s="5">
        <v>49500</v>
      </c>
      <c r="X196" s="5">
        <f t="shared" si="57"/>
        <v>43680</v>
      </c>
      <c r="Y196" s="5">
        <f t="shared" si="58"/>
        <v>46176</v>
      </c>
      <c r="Z196" s="5">
        <f t="shared" si="59"/>
        <v>48672</v>
      </c>
      <c r="AA196" s="5">
        <f t="shared" si="59"/>
        <v>51168</v>
      </c>
      <c r="AB196" s="5">
        <v>42000</v>
      </c>
      <c r="AC196" s="5">
        <v>48000</v>
      </c>
      <c r="AD196" s="5">
        <v>54000</v>
      </c>
      <c r="AE196" s="5">
        <v>60000</v>
      </c>
      <c r="AF196" s="5">
        <v>64800</v>
      </c>
      <c r="AG196" s="5">
        <v>69600</v>
      </c>
      <c r="AH196" s="5">
        <v>74400</v>
      </c>
      <c r="AI196" s="5">
        <v>79200</v>
      </c>
      <c r="AJ196" s="5">
        <f t="shared" si="60"/>
        <v>84000</v>
      </c>
      <c r="AK196" s="5">
        <f t="shared" si="61"/>
        <v>88800</v>
      </c>
      <c r="AL196" s="5">
        <f t="shared" si="62"/>
        <v>93600</v>
      </c>
      <c r="AM196" s="5">
        <f t="shared" si="62"/>
        <v>98400</v>
      </c>
    </row>
    <row r="197" spans="1:39" x14ac:dyDescent="0.35">
      <c r="A197" t="s">
        <v>513</v>
      </c>
      <c r="B197" t="s">
        <v>514</v>
      </c>
      <c r="C197" t="s">
        <v>107</v>
      </c>
      <c r="D197" s="5">
        <v>26250</v>
      </c>
      <c r="E197" s="5">
        <v>30000</v>
      </c>
      <c r="F197" s="5">
        <v>33750</v>
      </c>
      <c r="G197" s="5">
        <v>37500</v>
      </c>
      <c r="H197" s="5">
        <v>40500</v>
      </c>
      <c r="I197" s="5">
        <v>43500</v>
      </c>
      <c r="J197" s="5">
        <v>46500</v>
      </c>
      <c r="K197" s="5">
        <v>49500</v>
      </c>
      <c r="L197" s="5">
        <f t="shared" si="54"/>
        <v>52500</v>
      </c>
      <c r="M197" s="5">
        <f t="shared" si="55"/>
        <v>55500</v>
      </c>
      <c r="N197" s="5">
        <f t="shared" si="56"/>
        <v>58500</v>
      </c>
      <c r="O197" s="5">
        <f t="shared" si="56"/>
        <v>61500</v>
      </c>
      <c r="P197" s="5">
        <v>15750</v>
      </c>
      <c r="Q197" s="5">
        <v>20440</v>
      </c>
      <c r="R197" s="5">
        <v>25820</v>
      </c>
      <c r="S197" s="5">
        <v>31200</v>
      </c>
      <c r="T197" s="5">
        <v>36580</v>
      </c>
      <c r="U197" s="5">
        <v>41960</v>
      </c>
      <c r="V197" s="5">
        <v>46500</v>
      </c>
      <c r="W197" s="5">
        <v>49500</v>
      </c>
      <c r="X197" s="5">
        <f t="shared" si="57"/>
        <v>43680</v>
      </c>
      <c r="Y197" s="5">
        <f t="shared" si="58"/>
        <v>46176</v>
      </c>
      <c r="Z197" s="5">
        <f t="shared" si="59"/>
        <v>48672</v>
      </c>
      <c r="AA197" s="5">
        <f t="shared" si="59"/>
        <v>51168</v>
      </c>
      <c r="AB197" s="5">
        <v>42000</v>
      </c>
      <c r="AC197" s="5">
        <v>48000</v>
      </c>
      <c r="AD197" s="5">
        <v>54000</v>
      </c>
      <c r="AE197" s="5">
        <v>60000</v>
      </c>
      <c r="AF197" s="5">
        <v>64800</v>
      </c>
      <c r="AG197" s="5">
        <v>69600</v>
      </c>
      <c r="AH197" s="5">
        <v>74400</v>
      </c>
      <c r="AI197" s="5">
        <v>79200</v>
      </c>
      <c r="AJ197" s="5">
        <f t="shared" si="60"/>
        <v>84000</v>
      </c>
      <c r="AK197" s="5">
        <f t="shared" si="61"/>
        <v>88800</v>
      </c>
      <c r="AL197" s="5">
        <f t="shared" si="62"/>
        <v>93600</v>
      </c>
      <c r="AM197" s="5">
        <f t="shared" si="62"/>
        <v>98400</v>
      </c>
    </row>
    <row r="198" spans="1:39" x14ac:dyDescent="0.35">
      <c r="A198" t="s">
        <v>515</v>
      </c>
      <c r="B198" t="s">
        <v>516</v>
      </c>
      <c r="C198" t="s">
        <v>113</v>
      </c>
      <c r="D198" s="5">
        <v>28700</v>
      </c>
      <c r="E198" s="5">
        <v>32800</v>
      </c>
      <c r="F198" s="5">
        <v>36900</v>
      </c>
      <c r="G198" s="5">
        <v>40950</v>
      </c>
      <c r="H198" s="5">
        <v>44250</v>
      </c>
      <c r="I198" s="5">
        <v>47550</v>
      </c>
      <c r="J198" s="5">
        <v>50800</v>
      </c>
      <c r="K198" s="5">
        <v>54100</v>
      </c>
      <c r="L198" s="5">
        <f t="shared" si="54"/>
        <v>57330</v>
      </c>
      <c r="M198" s="5">
        <f t="shared" si="55"/>
        <v>60606</v>
      </c>
      <c r="N198" s="5">
        <f t="shared" si="56"/>
        <v>63882</v>
      </c>
      <c r="O198" s="5">
        <f t="shared" si="56"/>
        <v>67158</v>
      </c>
      <c r="P198" s="5">
        <v>17200</v>
      </c>
      <c r="Q198" s="5">
        <v>20440</v>
      </c>
      <c r="R198" s="5">
        <v>25820</v>
      </c>
      <c r="S198" s="5">
        <v>31200</v>
      </c>
      <c r="T198" s="5">
        <v>36580</v>
      </c>
      <c r="U198" s="5">
        <v>41960</v>
      </c>
      <c r="V198" s="5">
        <v>47340</v>
      </c>
      <c r="W198" s="5">
        <v>52720</v>
      </c>
      <c r="X198" s="5">
        <f t="shared" si="57"/>
        <v>43680</v>
      </c>
      <c r="Y198" s="5">
        <f t="shared" si="58"/>
        <v>46176</v>
      </c>
      <c r="Z198" s="5">
        <f t="shared" si="59"/>
        <v>48672</v>
      </c>
      <c r="AA198" s="5">
        <f t="shared" si="59"/>
        <v>51168</v>
      </c>
      <c r="AB198" s="5">
        <v>45900</v>
      </c>
      <c r="AC198" s="5">
        <v>52450</v>
      </c>
      <c r="AD198" s="5">
        <v>59000</v>
      </c>
      <c r="AE198" s="5">
        <v>65550</v>
      </c>
      <c r="AF198" s="5">
        <v>70800</v>
      </c>
      <c r="AG198" s="5">
        <v>76050</v>
      </c>
      <c r="AH198" s="5">
        <v>81300</v>
      </c>
      <c r="AI198" s="5">
        <v>86550</v>
      </c>
      <c r="AJ198" s="5">
        <f t="shared" si="60"/>
        <v>91770</v>
      </c>
      <c r="AK198" s="5">
        <f t="shared" si="61"/>
        <v>97014</v>
      </c>
      <c r="AL198" s="5">
        <f t="shared" si="62"/>
        <v>102258</v>
      </c>
      <c r="AM198" s="5">
        <f t="shared" si="62"/>
        <v>107502</v>
      </c>
    </row>
    <row r="199" spans="1:39" x14ac:dyDescent="0.35">
      <c r="A199" t="s">
        <v>517</v>
      </c>
      <c r="B199" t="s">
        <v>518</v>
      </c>
      <c r="C199" t="s">
        <v>151</v>
      </c>
      <c r="D199" s="5">
        <v>30950</v>
      </c>
      <c r="E199" s="5">
        <v>35400</v>
      </c>
      <c r="F199" s="5">
        <v>39800</v>
      </c>
      <c r="G199" s="5">
        <v>44200</v>
      </c>
      <c r="H199" s="5">
        <v>47750</v>
      </c>
      <c r="I199" s="5">
        <v>51300</v>
      </c>
      <c r="J199" s="5">
        <v>54800</v>
      </c>
      <c r="K199" s="5">
        <v>58350</v>
      </c>
      <c r="L199" s="5">
        <f t="shared" si="54"/>
        <v>61879.999999999993</v>
      </c>
      <c r="M199" s="5">
        <f t="shared" si="55"/>
        <v>65416</v>
      </c>
      <c r="N199" s="5">
        <f t="shared" si="56"/>
        <v>68952</v>
      </c>
      <c r="O199" s="5">
        <f t="shared" si="56"/>
        <v>72488</v>
      </c>
      <c r="P199" s="5">
        <v>18550</v>
      </c>
      <c r="Q199" s="5">
        <v>21200</v>
      </c>
      <c r="R199" s="5">
        <v>25820</v>
      </c>
      <c r="S199" s="5">
        <v>31200</v>
      </c>
      <c r="T199" s="5">
        <v>36580</v>
      </c>
      <c r="U199" s="5">
        <v>41960</v>
      </c>
      <c r="V199" s="5">
        <v>47340</v>
      </c>
      <c r="W199" s="5">
        <v>52720</v>
      </c>
      <c r="X199" s="5">
        <f t="shared" si="57"/>
        <v>43680</v>
      </c>
      <c r="Y199" s="5">
        <f t="shared" si="58"/>
        <v>46176</v>
      </c>
      <c r="Z199" s="5">
        <f t="shared" si="59"/>
        <v>48672</v>
      </c>
      <c r="AA199" s="5">
        <f t="shared" si="59"/>
        <v>51168</v>
      </c>
      <c r="AB199" s="5">
        <v>49500</v>
      </c>
      <c r="AC199" s="5">
        <v>56550</v>
      </c>
      <c r="AD199" s="5">
        <v>63650</v>
      </c>
      <c r="AE199" s="5">
        <v>70700</v>
      </c>
      <c r="AF199" s="5">
        <v>76350</v>
      </c>
      <c r="AG199" s="5">
        <v>82050</v>
      </c>
      <c r="AH199" s="5">
        <v>87700</v>
      </c>
      <c r="AI199" s="5">
        <v>93350</v>
      </c>
      <c r="AJ199" s="5">
        <f t="shared" si="60"/>
        <v>98980</v>
      </c>
      <c r="AK199" s="5">
        <f t="shared" si="61"/>
        <v>104636</v>
      </c>
      <c r="AL199" s="5">
        <f t="shared" si="62"/>
        <v>110292</v>
      </c>
      <c r="AM199" s="5">
        <f t="shared" si="62"/>
        <v>115948</v>
      </c>
    </row>
    <row r="200" spans="1:39" x14ac:dyDescent="0.35">
      <c r="A200" t="s">
        <v>519</v>
      </c>
      <c r="B200" t="s">
        <v>520</v>
      </c>
      <c r="C200" t="s">
        <v>201</v>
      </c>
      <c r="D200" s="5">
        <v>38650</v>
      </c>
      <c r="E200" s="5">
        <v>44150</v>
      </c>
      <c r="F200" s="5">
        <v>49650</v>
      </c>
      <c r="G200" s="5">
        <v>55150</v>
      </c>
      <c r="H200" s="5">
        <v>59600</v>
      </c>
      <c r="I200" s="5">
        <v>64000</v>
      </c>
      <c r="J200" s="5">
        <v>68400</v>
      </c>
      <c r="K200" s="5">
        <v>72800</v>
      </c>
      <c r="L200" s="5">
        <f t="shared" si="54"/>
        <v>77210</v>
      </c>
      <c r="M200" s="5">
        <f t="shared" si="55"/>
        <v>81622</v>
      </c>
      <c r="N200" s="5">
        <f t="shared" si="56"/>
        <v>86034</v>
      </c>
      <c r="O200" s="5">
        <f t="shared" si="56"/>
        <v>90446</v>
      </c>
      <c r="P200" s="5">
        <v>23200</v>
      </c>
      <c r="Q200" s="5">
        <v>26500</v>
      </c>
      <c r="R200" s="5">
        <v>29800</v>
      </c>
      <c r="S200" s="5">
        <v>33100</v>
      </c>
      <c r="T200" s="5">
        <v>36580</v>
      </c>
      <c r="U200" s="5">
        <v>41960</v>
      </c>
      <c r="V200" s="5">
        <v>47340</v>
      </c>
      <c r="W200" s="5">
        <v>52720</v>
      </c>
      <c r="X200" s="5">
        <f t="shared" si="57"/>
        <v>46340</v>
      </c>
      <c r="Y200" s="5">
        <f t="shared" si="58"/>
        <v>48988</v>
      </c>
      <c r="Z200" s="5">
        <f t="shared" si="59"/>
        <v>51636</v>
      </c>
      <c r="AA200" s="5">
        <f t="shared" si="59"/>
        <v>54284</v>
      </c>
      <c r="AB200" s="5">
        <v>61800</v>
      </c>
      <c r="AC200" s="5">
        <v>70600</v>
      </c>
      <c r="AD200" s="5">
        <v>79450</v>
      </c>
      <c r="AE200" s="5">
        <v>88250</v>
      </c>
      <c r="AF200" s="5">
        <v>95350</v>
      </c>
      <c r="AG200" s="5">
        <v>102400</v>
      </c>
      <c r="AH200" s="5">
        <v>109450</v>
      </c>
      <c r="AI200" s="5">
        <v>116500</v>
      </c>
      <c r="AJ200" s="5">
        <f t="shared" si="60"/>
        <v>123549.99999999999</v>
      </c>
      <c r="AK200" s="5">
        <f t="shared" si="61"/>
        <v>130610</v>
      </c>
      <c r="AL200" s="5">
        <f t="shared" si="62"/>
        <v>137670</v>
      </c>
      <c r="AM200" s="5">
        <f t="shared" si="62"/>
        <v>144730</v>
      </c>
    </row>
    <row r="201" spans="1:39" x14ac:dyDescent="0.35">
      <c r="A201" t="s">
        <v>521</v>
      </c>
      <c r="B201" t="s">
        <v>522</v>
      </c>
      <c r="C201" t="s">
        <v>161</v>
      </c>
      <c r="D201" s="5">
        <v>26250</v>
      </c>
      <c r="E201" s="5">
        <v>30000</v>
      </c>
      <c r="F201" s="5">
        <v>33750</v>
      </c>
      <c r="G201" s="5">
        <v>37500</v>
      </c>
      <c r="H201" s="5">
        <v>40500</v>
      </c>
      <c r="I201" s="5">
        <v>43500</v>
      </c>
      <c r="J201" s="5">
        <v>46500</v>
      </c>
      <c r="K201" s="5">
        <v>49500</v>
      </c>
      <c r="L201" s="5">
        <f t="shared" si="54"/>
        <v>52500</v>
      </c>
      <c r="M201" s="5">
        <f t="shared" si="55"/>
        <v>55500</v>
      </c>
      <c r="N201" s="5">
        <f t="shared" si="56"/>
        <v>58500</v>
      </c>
      <c r="O201" s="5">
        <f t="shared" si="56"/>
        <v>61500</v>
      </c>
      <c r="P201" s="5">
        <v>15750</v>
      </c>
      <c r="Q201" s="5">
        <v>20440</v>
      </c>
      <c r="R201" s="5">
        <v>25820</v>
      </c>
      <c r="S201" s="5">
        <v>31200</v>
      </c>
      <c r="T201" s="5">
        <v>36580</v>
      </c>
      <c r="U201" s="5">
        <v>41960</v>
      </c>
      <c r="V201" s="5">
        <v>46500</v>
      </c>
      <c r="W201" s="5">
        <v>49500</v>
      </c>
      <c r="X201" s="5">
        <f t="shared" si="57"/>
        <v>43680</v>
      </c>
      <c r="Y201" s="5">
        <f t="shared" si="58"/>
        <v>46176</v>
      </c>
      <c r="Z201" s="5">
        <f t="shared" si="59"/>
        <v>48672</v>
      </c>
      <c r="AA201" s="5">
        <f t="shared" si="59"/>
        <v>51168</v>
      </c>
      <c r="AB201" s="5">
        <v>42000</v>
      </c>
      <c r="AC201" s="5">
        <v>48000</v>
      </c>
      <c r="AD201" s="5">
        <v>54000</v>
      </c>
      <c r="AE201" s="5">
        <v>60000</v>
      </c>
      <c r="AF201" s="5">
        <v>64800</v>
      </c>
      <c r="AG201" s="5">
        <v>69600</v>
      </c>
      <c r="AH201" s="5">
        <v>74400</v>
      </c>
      <c r="AI201" s="5">
        <v>79200</v>
      </c>
      <c r="AJ201" s="5">
        <f t="shared" si="60"/>
        <v>84000</v>
      </c>
      <c r="AK201" s="5">
        <f t="shared" si="61"/>
        <v>88800</v>
      </c>
      <c r="AL201" s="5">
        <f t="shared" si="62"/>
        <v>93600</v>
      </c>
      <c r="AM201" s="5">
        <f t="shared" si="62"/>
        <v>98400</v>
      </c>
    </row>
    <row r="202" spans="1:39" x14ac:dyDescent="0.35">
      <c r="A202" t="s">
        <v>523</v>
      </c>
      <c r="B202" t="s">
        <v>524</v>
      </c>
      <c r="C202" t="s">
        <v>525</v>
      </c>
      <c r="D202" s="5">
        <v>27800</v>
      </c>
      <c r="E202" s="5">
        <v>31750</v>
      </c>
      <c r="F202" s="5">
        <v>35700</v>
      </c>
      <c r="G202" s="5">
        <v>39650</v>
      </c>
      <c r="H202" s="5">
        <v>42850</v>
      </c>
      <c r="I202" s="5">
        <v>46000</v>
      </c>
      <c r="J202" s="5">
        <v>49200</v>
      </c>
      <c r="K202" s="5">
        <v>52350</v>
      </c>
      <c r="L202" s="5">
        <f t="shared" si="54"/>
        <v>55510</v>
      </c>
      <c r="M202" s="5">
        <f t="shared" si="55"/>
        <v>58682</v>
      </c>
      <c r="N202" s="5">
        <f t="shared" si="56"/>
        <v>61854</v>
      </c>
      <c r="O202" s="5">
        <f t="shared" si="56"/>
        <v>65026</v>
      </c>
      <c r="P202" s="5">
        <v>16700</v>
      </c>
      <c r="Q202" s="5">
        <v>20440</v>
      </c>
      <c r="R202" s="5">
        <v>25820</v>
      </c>
      <c r="S202" s="5">
        <v>31200</v>
      </c>
      <c r="T202" s="5">
        <v>36580</v>
      </c>
      <c r="U202" s="5">
        <v>41960</v>
      </c>
      <c r="V202" s="5">
        <v>47340</v>
      </c>
      <c r="W202" s="5">
        <v>52350</v>
      </c>
      <c r="X202" s="5">
        <f t="shared" si="57"/>
        <v>43680</v>
      </c>
      <c r="Y202" s="5">
        <f t="shared" si="58"/>
        <v>46176</v>
      </c>
      <c r="Z202" s="5">
        <f t="shared" si="59"/>
        <v>48672</v>
      </c>
      <c r="AA202" s="5">
        <f t="shared" si="59"/>
        <v>51168</v>
      </c>
      <c r="AB202" s="5">
        <v>44450</v>
      </c>
      <c r="AC202" s="5">
        <v>50800</v>
      </c>
      <c r="AD202" s="5">
        <v>57150</v>
      </c>
      <c r="AE202" s="5">
        <v>63450</v>
      </c>
      <c r="AF202" s="5">
        <v>68550</v>
      </c>
      <c r="AG202" s="5">
        <v>73650</v>
      </c>
      <c r="AH202" s="5">
        <v>78700</v>
      </c>
      <c r="AI202" s="5">
        <v>83800</v>
      </c>
      <c r="AJ202" s="5">
        <f t="shared" si="60"/>
        <v>88830</v>
      </c>
      <c r="AK202" s="5">
        <f t="shared" si="61"/>
        <v>93906</v>
      </c>
      <c r="AL202" s="5">
        <f t="shared" si="62"/>
        <v>98982</v>
      </c>
      <c r="AM202" s="5">
        <f t="shared" si="62"/>
        <v>104058</v>
      </c>
    </row>
    <row r="203" spans="1:39" x14ac:dyDescent="0.35">
      <c r="A203" t="s">
        <v>526</v>
      </c>
      <c r="B203" t="s">
        <v>527</v>
      </c>
      <c r="C203" t="s">
        <v>104</v>
      </c>
      <c r="D203" s="5">
        <v>26250</v>
      </c>
      <c r="E203" s="5">
        <v>30000</v>
      </c>
      <c r="F203" s="5">
        <v>33750</v>
      </c>
      <c r="G203" s="5">
        <v>37500</v>
      </c>
      <c r="H203" s="5">
        <v>40500</v>
      </c>
      <c r="I203" s="5">
        <v>43500</v>
      </c>
      <c r="J203" s="5">
        <v>46500</v>
      </c>
      <c r="K203" s="5">
        <v>49500</v>
      </c>
      <c r="L203" s="5">
        <f t="shared" si="54"/>
        <v>52500</v>
      </c>
      <c r="M203" s="5">
        <f t="shared" si="55"/>
        <v>55500</v>
      </c>
      <c r="N203" s="5">
        <f t="shared" si="56"/>
        <v>58500</v>
      </c>
      <c r="O203" s="5">
        <f t="shared" si="56"/>
        <v>61500</v>
      </c>
      <c r="P203" s="5">
        <v>15750</v>
      </c>
      <c r="Q203" s="5">
        <v>20440</v>
      </c>
      <c r="R203" s="5">
        <v>25820</v>
      </c>
      <c r="S203" s="5">
        <v>31200</v>
      </c>
      <c r="T203" s="5">
        <v>36580</v>
      </c>
      <c r="U203" s="5">
        <v>41960</v>
      </c>
      <c r="V203" s="5">
        <v>46500</v>
      </c>
      <c r="W203" s="5">
        <v>49500</v>
      </c>
      <c r="X203" s="5">
        <f t="shared" si="57"/>
        <v>43680</v>
      </c>
      <c r="Y203" s="5">
        <f t="shared" si="58"/>
        <v>46176</v>
      </c>
      <c r="Z203" s="5">
        <f t="shared" si="59"/>
        <v>48672</v>
      </c>
      <c r="AA203" s="5">
        <f t="shared" si="59"/>
        <v>51168</v>
      </c>
      <c r="AB203" s="5">
        <v>42000</v>
      </c>
      <c r="AC203" s="5">
        <v>48000</v>
      </c>
      <c r="AD203" s="5">
        <v>54000</v>
      </c>
      <c r="AE203" s="5">
        <v>60000</v>
      </c>
      <c r="AF203" s="5">
        <v>64800</v>
      </c>
      <c r="AG203" s="5">
        <v>69600</v>
      </c>
      <c r="AH203" s="5">
        <v>74400</v>
      </c>
      <c r="AI203" s="5">
        <v>79200</v>
      </c>
      <c r="AJ203" s="5">
        <f t="shared" si="60"/>
        <v>84000</v>
      </c>
      <c r="AK203" s="5">
        <f t="shared" si="61"/>
        <v>88800</v>
      </c>
      <c r="AL203" s="5">
        <f t="shared" si="62"/>
        <v>93600</v>
      </c>
      <c r="AM203" s="5">
        <f t="shared" si="62"/>
        <v>98400</v>
      </c>
    </row>
    <row r="204" spans="1:39" x14ac:dyDescent="0.35">
      <c r="A204" t="s">
        <v>528</v>
      </c>
      <c r="B204" t="s">
        <v>529</v>
      </c>
      <c r="C204" t="s">
        <v>104</v>
      </c>
      <c r="D204" s="5">
        <v>26250</v>
      </c>
      <c r="E204" s="5">
        <v>30000</v>
      </c>
      <c r="F204" s="5">
        <v>33750</v>
      </c>
      <c r="G204" s="5">
        <v>37500</v>
      </c>
      <c r="H204" s="5">
        <v>40500</v>
      </c>
      <c r="I204" s="5">
        <v>43500</v>
      </c>
      <c r="J204" s="5">
        <v>46500</v>
      </c>
      <c r="K204" s="5">
        <v>49500</v>
      </c>
      <c r="L204" s="5">
        <f t="shared" si="54"/>
        <v>52500</v>
      </c>
      <c r="M204" s="5">
        <f t="shared" si="55"/>
        <v>55500</v>
      </c>
      <c r="N204" s="5">
        <f t="shared" si="56"/>
        <v>58500</v>
      </c>
      <c r="O204" s="5">
        <f t="shared" si="56"/>
        <v>61500</v>
      </c>
      <c r="P204" s="5">
        <v>15750</v>
      </c>
      <c r="Q204" s="5">
        <v>20440</v>
      </c>
      <c r="R204" s="5">
        <v>25820</v>
      </c>
      <c r="S204" s="5">
        <v>31200</v>
      </c>
      <c r="T204" s="5">
        <v>36580</v>
      </c>
      <c r="U204" s="5">
        <v>41960</v>
      </c>
      <c r="V204" s="5">
        <v>46500</v>
      </c>
      <c r="W204" s="5">
        <v>49500</v>
      </c>
      <c r="X204" s="5">
        <f t="shared" si="57"/>
        <v>43680</v>
      </c>
      <c r="Y204" s="5">
        <f t="shared" si="58"/>
        <v>46176</v>
      </c>
      <c r="Z204" s="5">
        <f t="shared" si="59"/>
        <v>48672</v>
      </c>
      <c r="AA204" s="5">
        <f t="shared" si="59"/>
        <v>51168</v>
      </c>
      <c r="AB204" s="5">
        <v>42000</v>
      </c>
      <c r="AC204" s="5">
        <v>48000</v>
      </c>
      <c r="AD204" s="5">
        <v>54000</v>
      </c>
      <c r="AE204" s="5">
        <v>60000</v>
      </c>
      <c r="AF204" s="5">
        <v>64800</v>
      </c>
      <c r="AG204" s="5">
        <v>69600</v>
      </c>
      <c r="AH204" s="5">
        <v>74400</v>
      </c>
      <c r="AI204" s="5">
        <v>79200</v>
      </c>
      <c r="AJ204" s="5">
        <f t="shared" si="60"/>
        <v>84000</v>
      </c>
      <c r="AK204" s="5">
        <f t="shared" si="61"/>
        <v>88800</v>
      </c>
      <c r="AL204" s="5">
        <f t="shared" si="62"/>
        <v>93600</v>
      </c>
      <c r="AM204" s="5">
        <f t="shared" si="62"/>
        <v>98400</v>
      </c>
    </row>
    <row r="205" spans="1:39" x14ac:dyDescent="0.35">
      <c r="A205" t="s">
        <v>530</v>
      </c>
      <c r="B205" t="s">
        <v>531</v>
      </c>
      <c r="C205" t="s">
        <v>104</v>
      </c>
      <c r="D205" s="5">
        <v>27150</v>
      </c>
      <c r="E205" s="5">
        <v>31000</v>
      </c>
      <c r="F205" s="5">
        <v>34900</v>
      </c>
      <c r="G205" s="5">
        <v>38750</v>
      </c>
      <c r="H205" s="5">
        <v>41850</v>
      </c>
      <c r="I205" s="5">
        <v>44950</v>
      </c>
      <c r="J205" s="5">
        <v>48050</v>
      </c>
      <c r="K205" s="5">
        <v>51150</v>
      </c>
      <c r="L205" s="5">
        <f t="shared" si="54"/>
        <v>54250</v>
      </c>
      <c r="M205" s="5">
        <f t="shared" si="55"/>
        <v>57350</v>
      </c>
      <c r="N205" s="5">
        <f t="shared" si="56"/>
        <v>60450</v>
      </c>
      <c r="O205" s="5">
        <f t="shared" si="56"/>
        <v>63550</v>
      </c>
      <c r="P205" s="5">
        <v>16300</v>
      </c>
      <c r="Q205" s="5">
        <v>20440</v>
      </c>
      <c r="R205" s="5">
        <v>25820</v>
      </c>
      <c r="S205" s="5">
        <v>31200</v>
      </c>
      <c r="T205" s="5">
        <v>36580</v>
      </c>
      <c r="U205" s="5">
        <v>41960</v>
      </c>
      <c r="V205" s="5">
        <v>47340</v>
      </c>
      <c r="W205" s="5">
        <v>51150</v>
      </c>
      <c r="X205" s="5">
        <f t="shared" si="57"/>
        <v>43680</v>
      </c>
      <c r="Y205" s="5">
        <f t="shared" si="58"/>
        <v>46176</v>
      </c>
      <c r="Z205" s="5">
        <f t="shared" si="59"/>
        <v>48672</v>
      </c>
      <c r="AA205" s="5">
        <f t="shared" si="59"/>
        <v>51168</v>
      </c>
      <c r="AB205" s="5">
        <v>43400</v>
      </c>
      <c r="AC205" s="5">
        <v>49600</v>
      </c>
      <c r="AD205" s="5">
        <v>55800</v>
      </c>
      <c r="AE205" s="5">
        <v>62000</v>
      </c>
      <c r="AF205" s="5">
        <v>67000</v>
      </c>
      <c r="AG205" s="5">
        <v>71950</v>
      </c>
      <c r="AH205" s="5">
        <v>76900</v>
      </c>
      <c r="AI205" s="5">
        <v>81850</v>
      </c>
      <c r="AJ205" s="5">
        <f t="shared" si="60"/>
        <v>86800</v>
      </c>
      <c r="AK205" s="5">
        <f t="shared" si="61"/>
        <v>91760</v>
      </c>
      <c r="AL205" s="5">
        <f t="shared" si="62"/>
        <v>96720</v>
      </c>
      <c r="AM205" s="5">
        <f t="shared" si="62"/>
        <v>101680</v>
      </c>
    </row>
    <row r="206" spans="1:39" x14ac:dyDescent="0.35">
      <c r="A206" t="s">
        <v>532</v>
      </c>
      <c r="B206" t="s">
        <v>533</v>
      </c>
      <c r="C206" t="s">
        <v>107</v>
      </c>
      <c r="D206" s="5">
        <v>27650</v>
      </c>
      <c r="E206" s="5">
        <v>31600</v>
      </c>
      <c r="F206" s="5">
        <v>35550</v>
      </c>
      <c r="G206" s="5">
        <v>39500</v>
      </c>
      <c r="H206" s="5">
        <v>42700</v>
      </c>
      <c r="I206" s="5">
        <v>45850</v>
      </c>
      <c r="J206" s="5">
        <v>49000</v>
      </c>
      <c r="K206" s="5">
        <v>52150</v>
      </c>
      <c r="L206" s="5">
        <f t="shared" si="54"/>
        <v>55300</v>
      </c>
      <c r="M206" s="5">
        <f t="shared" si="55"/>
        <v>58460</v>
      </c>
      <c r="N206" s="5">
        <f t="shared" si="56"/>
        <v>61620</v>
      </c>
      <c r="O206" s="5">
        <f t="shared" si="56"/>
        <v>64780</v>
      </c>
      <c r="P206" s="5">
        <v>16600</v>
      </c>
      <c r="Q206" s="5">
        <v>20440</v>
      </c>
      <c r="R206" s="5">
        <v>25820</v>
      </c>
      <c r="S206" s="5">
        <v>31200</v>
      </c>
      <c r="T206" s="5">
        <v>36580</v>
      </c>
      <c r="U206" s="5">
        <v>41960</v>
      </c>
      <c r="V206" s="5">
        <v>47340</v>
      </c>
      <c r="W206" s="5">
        <v>52150</v>
      </c>
      <c r="X206" s="5">
        <f t="shared" si="57"/>
        <v>43680</v>
      </c>
      <c r="Y206" s="5">
        <f t="shared" si="58"/>
        <v>46176</v>
      </c>
      <c r="Z206" s="5">
        <f t="shared" si="59"/>
        <v>48672</v>
      </c>
      <c r="AA206" s="5">
        <f t="shared" si="59"/>
        <v>51168</v>
      </c>
      <c r="AB206" s="5">
        <v>44250</v>
      </c>
      <c r="AC206" s="5">
        <v>50600</v>
      </c>
      <c r="AD206" s="5">
        <v>56900</v>
      </c>
      <c r="AE206" s="5">
        <v>63200</v>
      </c>
      <c r="AF206" s="5">
        <v>68300</v>
      </c>
      <c r="AG206" s="5">
        <v>73350</v>
      </c>
      <c r="AH206" s="5">
        <v>78400</v>
      </c>
      <c r="AI206" s="5">
        <v>83450</v>
      </c>
      <c r="AJ206" s="5">
        <f t="shared" si="60"/>
        <v>88480</v>
      </c>
      <c r="AK206" s="5">
        <f t="shared" si="61"/>
        <v>93536</v>
      </c>
      <c r="AL206" s="5">
        <f t="shared" si="62"/>
        <v>98592</v>
      </c>
      <c r="AM206" s="5">
        <f t="shared" si="62"/>
        <v>103648</v>
      </c>
    </row>
    <row r="207" spans="1:39" x14ac:dyDescent="0.35">
      <c r="A207" t="s">
        <v>534</v>
      </c>
      <c r="B207" t="s">
        <v>535</v>
      </c>
      <c r="C207" t="s">
        <v>134</v>
      </c>
      <c r="D207" s="5">
        <v>26250</v>
      </c>
      <c r="E207" s="5">
        <v>30000</v>
      </c>
      <c r="F207" s="5">
        <v>33750</v>
      </c>
      <c r="G207" s="5">
        <v>37500</v>
      </c>
      <c r="H207" s="5">
        <v>40500</v>
      </c>
      <c r="I207" s="5">
        <v>43500</v>
      </c>
      <c r="J207" s="5">
        <v>46500</v>
      </c>
      <c r="K207" s="5">
        <v>49500</v>
      </c>
      <c r="L207" s="5">
        <f t="shared" si="54"/>
        <v>52500</v>
      </c>
      <c r="M207" s="5">
        <f t="shared" si="55"/>
        <v>55500</v>
      </c>
      <c r="N207" s="5">
        <f t="shared" si="56"/>
        <v>58500</v>
      </c>
      <c r="O207" s="5">
        <f t="shared" si="56"/>
        <v>61500</v>
      </c>
      <c r="P207" s="5">
        <v>15750</v>
      </c>
      <c r="Q207" s="5">
        <v>20440</v>
      </c>
      <c r="R207" s="5">
        <v>25820</v>
      </c>
      <c r="S207" s="5">
        <v>31200</v>
      </c>
      <c r="T207" s="5">
        <v>36580</v>
      </c>
      <c r="U207" s="5">
        <v>41960</v>
      </c>
      <c r="V207" s="5">
        <v>46500</v>
      </c>
      <c r="W207" s="5">
        <v>49500</v>
      </c>
      <c r="X207" s="5">
        <f t="shared" si="57"/>
        <v>43680</v>
      </c>
      <c r="Y207" s="5">
        <f t="shared" si="58"/>
        <v>46176</v>
      </c>
      <c r="Z207" s="5">
        <f t="shared" si="59"/>
        <v>48672</v>
      </c>
      <c r="AA207" s="5">
        <f t="shared" si="59"/>
        <v>51168</v>
      </c>
      <c r="AB207" s="5">
        <v>42000</v>
      </c>
      <c r="AC207" s="5">
        <v>48000</v>
      </c>
      <c r="AD207" s="5">
        <v>54000</v>
      </c>
      <c r="AE207" s="5">
        <v>60000</v>
      </c>
      <c r="AF207" s="5">
        <v>64800</v>
      </c>
      <c r="AG207" s="5">
        <v>69600</v>
      </c>
      <c r="AH207" s="5">
        <v>74400</v>
      </c>
      <c r="AI207" s="5">
        <v>79200</v>
      </c>
      <c r="AJ207" s="5">
        <f t="shared" si="60"/>
        <v>84000</v>
      </c>
      <c r="AK207" s="5">
        <f t="shared" si="61"/>
        <v>88800</v>
      </c>
      <c r="AL207" s="5">
        <f t="shared" si="62"/>
        <v>93600</v>
      </c>
      <c r="AM207" s="5">
        <f t="shared" si="62"/>
        <v>98400</v>
      </c>
    </row>
    <row r="208" spans="1:39" x14ac:dyDescent="0.35">
      <c r="A208" t="s">
        <v>536</v>
      </c>
      <c r="B208" t="s">
        <v>537</v>
      </c>
      <c r="C208" t="s">
        <v>196</v>
      </c>
      <c r="D208" s="5">
        <v>29650</v>
      </c>
      <c r="E208" s="5">
        <v>33900</v>
      </c>
      <c r="F208" s="5">
        <v>38150</v>
      </c>
      <c r="G208" s="5">
        <v>42350</v>
      </c>
      <c r="H208" s="5">
        <v>45750</v>
      </c>
      <c r="I208" s="5">
        <v>49150</v>
      </c>
      <c r="J208" s="5">
        <v>52550</v>
      </c>
      <c r="K208" s="5">
        <v>55950</v>
      </c>
      <c r="L208" s="5">
        <f t="shared" si="54"/>
        <v>59289.999999999993</v>
      </c>
      <c r="M208" s="5">
        <f t="shared" si="55"/>
        <v>62678</v>
      </c>
      <c r="N208" s="5">
        <f t="shared" si="56"/>
        <v>66066</v>
      </c>
      <c r="O208" s="5">
        <f t="shared" si="56"/>
        <v>69454</v>
      </c>
      <c r="P208" s="5">
        <v>17800</v>
      </c>
      <c r="Q208" s="5">
        <v>20440</v>
      </c>
      <c r="R208" s="5">
        <v>25820</v>
      </c>
      <c r="S208" s="5">
        <v>31200</v>
      </c>
      <c r="T208" s="5">
        <v>36580</v>
      </c>
      <c r="U208" s="5">
        <v>41960</v>
      </c>
      <c r="V208" s="5">
        <v>47340</v>
      </c>
      <c r="W208" s="5">
        <v>52720</v>
      </c>
      <c r="X208" s="5">
        <f t="shared" si="57"/>
        <v>43680</v>
      </c>
      <c r="Y208" s="5">
        <f t="shared" si="58"/>
        <v>46176</v>
      </c>
      <c r="Z208" s="5">
        <f t="shared" si="59"/>
        <v>48672</v>
      </c>
      <c r="AA208" s="5">
        <f t="shared" si="59"/>
        <v>51168</v>
      </c>
      <c r="AB208" s="5">
        <v>47450</v>
      </c>
      <c r="AC208" s="5">
        <v>54200</v>
      </c>
      <c r="AD208" s="5">
        <v>61000</v>
      </c>
      <c r="AE208" s="5">
        <v>67750</v>
      </c>
      <c r="AF208" s="5">
        <v>73200</v>
      </c>
      <c r="AG208" s="5">
        <v>78600</v>
      </c>
      <c r="AH208" s="5">
        <v>84050</v>
      </c>
      <c r="AI208" s="5">
        <v>89450</v>
      </c>
      <c r="AJ208" s="5">
        <f t="shared" si="60"/>
        <v>94850</v>
      </c>
      <c r="AK208" s="5">
        <f t="shared" si="61"/>
        <v>100270</v>
      </c>
      <c r="AL208" s="5">
        <f t="shared" si="62"/>
        <v>105690</v>
      </c>
      <c r="AM208" s="5">
        <f t="shared" si="62"/>
        <v>111110</v>
      </c>
    </row>
    <row r="209" spans="1:39" x14ac:dyDescent="0.35">
      <c r="A209" t="s">
        <v>538</v>
      </c>
      <c r="B209" t="s">
        <v>539</v>
      </c>
      <c r="C209" t="s">
        <v>161</v>
      </c>
      <c r="D209" s="5">
        <v>28350</v>
      </c>
      <c r="E209" s="5">
        <v>32400</v>
      </c>
      <c r="F209" s="5">
        <v>36450</v>
      </c>
      <c r="G209" s="5">
        <v>40450</v>
      </c>
      <c r="H209" s="5">
        <v>43700</v>
      </c>
      <c r="I209" s="5">
        <v>46950</v>
      </c>
      <c r="J209" s="5">
        <v>50200</v>
      </c>
      <c r="K209" s="5">
        <v>53400</v>
      </c>
      <c r="L209" s="5">
        <f t="shared" si="54"/>
        <v>56630</v>
      </c>
      <c r="M209" s="5">
        <f t="shared" si="55"/>
        <v>59866</v>
      </c>
      <c r="N209" s="5">
        <f t="shared" si="56"/>
        <v>63102</v>
      </c>
      <c r="O209" s="5">
        <f t="shared" si="56"/>
        <v>66338</v>
      </c>
      <c r="P209" s="5">
        <v>17000</v>
      </c>
      <c r="Q209" s="5">
        <v>20440</v>
      </c>
      <c r="R209" s="5">
        <v>25820</v>
      </c>
      <c r="S209" s="5">
        <v>31200</v>
      </c>
      <c r="T209" s="5">
        <v>36580</v>
      </c>
      <c r="U209" s="5">
        <v>41960</v>
      </c>
      <c r="V209" s="5">
        <v>47340</v>
      </c>
      <c r="W209" s="5">
        <v>52720</v>
      </c>
      <c r="X209" s="5">
        <f t="shared" si="57"/>
        <v>43680</v>
      </c>
      <c r="Y209" s="5">
        <f t="shared" si="58"/>
        <v>46176</v>
      </c>
      <c r="Z209" s="5">
        <f t="shared" si="59"/>
        <v>48672</v>
      </c>
      <c r="AA209" s="5">
        <f t="shared" si="59"/>
        <v>51168</v>
      </c>
      <c r="AB209" s="5">
        <v>45300</v>
      </c>
      <c r="AC209" s="5">
        <v>51800</v>
      </c>
      <c r="AD209" s="5">
        <v>58250</v>
      </c>
      <c r="AE209" s="5">
        <v>64700</v>
      </c>
      <c r="AF209" s="5">
        <v>69900</v>
      </c>
      <c r="AG209" s="5">
        <v>75100</v>
      </c>
      <c r="AH209" s="5">
        <v>80250</v>
      </c>
      <c r="AI209" s="5">
        <v>85450</v>
      </c>
      <c r="AJ209" s="5">
        <f t="shared" si="60"/>
        <v>90580</v>
      </c>
      <c r="AK209" s="5">
        <f t="shared" si="61"/>
        <v>95756</v>
      </c>
      <c r="AL209" s="5">
        <f t="shared" si="62"/>
        <v>100932</v>
      </c>
      <c r="AM209" s="5">
        <f t="shared" si="62"/>
        <v>106108</v>
      </c>
    </row>
    <row r="210" spans="1:39" x14ac:dyDescent="0.35">
      <c r="A210" t="s">
        <v>540</v>
      </c>
      <c r="B210" t="s">
        <v>541</v>
      </c>
      <c r="C210" t="s">
        <v>161</v>
      </c>
      <c r="D210" s="5">
        <v>27750</v>
      </c>
      <c r="E210" s="5">
        <v>31700</v>
      </c>
      <c r="F210" s="5">
        <v>35650</v>
      </c>
      <c r="G210" s="5">
        <v>39600</v>
      </c>
      <c r="H210" s="5">
        <v>42800</v>
      </c>
      <c r="I210" s="5">
        <v>45950</v>
      </c>
      <c r="J210" s="5">
        <v>49150</v>
      </c>
      <c r="K210" s="5">
        <v>52300</v>
      </c>
      <c r="L210" s="5">
        <f t="shared" si="54"/>
        <v>55440</v>
      </c>
      <c r="M210" s="5">
        <f t="shared" si="55"/>
        <v>58608</v>
      </c>
      <c r="N210" s="5">
        <f t="shared" si="56"/>
        <v>61776</v>
      </c>
      <c r="O210" s="5">
        <f t="shared" si="56"/>
        <v>64944</v>
      </c>
      <c r="P210" s="5">
        <v>16650</v>
      </c>
      <c r="Q210" s="5">
        <v>20440</v>
      </c>
      <c r="R210" s="5">
        <v>25820</v>
      </c>
      <c r="S210" s="5">
        <v>31200</v>
      </c>
      <c r="T210" s="5">
        <v>36580</v>
      </c>
      <c r="U210" s="5">
        <v>41960</v>
      </c>
      <c r="V210" s="5">
        <v>47340</v>
      </c>
      <c r="W210" s="5">
        <v>52300</v>
      </c>
      <c r="X210" s="5">
        <f t="shared" si="57"/>
        <v>43680</v>
      </c>
      <c r="Y210" s="5">
        <f t="shared" si="58"/>
        <v>46176</v>
      </c>
      <c r="Z210" s="5">
        <f t="shared" si="59"/>
        <v>48672</v>
      </c>
      <c r="AA210" s="5">
        <f t="shared" si="59"/>
        <v>51168</v>
      </c>
      <c r="AB210" s="5">
        <v>44350</v>
      </c>
      <c r="AC210" s="5">
        <v>50700</v>
      </c>
      <c r="AD210" s="5">
        <v>57050</v>
      </c>
      <c r="AE210" s="5">
        <v>63350</v>
      </c>
      <c r="AF210" s="5">
        <v>68450</v>
      </c>
      <c r="AG210" s="5">
        <v>73500</v>
      </c>
      <c r="AH210" s="5">
        <v>78600</v>
      </c>
      <c r="AI210" s="5">
        <v>83650</v>
      </c>
      <c r="AJ210" s="5">
        <f t="shared" si="60"/>
        <v>88690</v>
      </c>
      <c r="AK210" s="5">
        <f t="shared" si="61"/>
        <v>93758</v>
      </c>
      <c r="AL210" s="5">
        <f t="shared" si="62"/>
        <v>98826</v>
      </c>
      <c r="AM210" s="5">
        <f t="shared" si="62"/>
        <v>103894</v>
      </c>
    </row>
    <row r="211" spans="1:39" x14ac:dyDescent="0.35">
      <c r="A211" t="s">
        <v>542</v>
      </c>
      <c r="B211" t="s">
        <v>543</v>
      </c>
      <c r="C211" t="s">
        <v>104</v>
      </c>
      <c r="D211" s="5">
        <v>26250</v>
      </c>
      <c r="E211" s="5">
        <v>30000</v>
      </c>
      <c r="F211" s="5">
        <v>33750</v>
      </c>
      <c r="G211" s="5">
        <v>37500</v>
      </c>
      <c r="H211" s="5">
        <v>40500</v>
      </c>
      <c r="I211" s="5">
        <v>43500</v>
      </c>
      <c r="J211" s="5">
        <v>46500</v>
      </c>
      <c r="K211" s="5">
        <v>49500</v>
      </c>
      <c r="L211" s="5">
        <f t="shared" si="54"/>
        <v>52500</v>
      </c>
      <c r="M211" s="5">
        <f t="shared" si="55"/>
        <v>55500</v>
      </c>
      <c r="N211" s="5">
        <f t="shared" ref="N211:O226" si="63">M211+(M211-L211)</f>
        <v>58500</v>
      </c>
      <c r="O211" s="5">
        <f t="shared" si="63"/>
        <v>61500</v>
      </c>
      <c r="P211" s="5">
        <v>15750</v>
      </c>
      <c r="Q211" s="5">
        <v>20440</v>
      </c>
      <c r="R211" s="5">
        <v>25820</v>
      </c>
      <c r="S211" s="5">
        <v>31200</v>
      </c>
      <c r="T211" s="5">
        <v>36580</v>
      </c>
      <c r="U211" s="5">
        <v>41960</v>
      </c>
      <c r="V211" s="5">
        <v>46500</v>
      </c>
      <c r="W211" s="5">
        <v>49500</v>
      </c>
      <c r="X211" s="5">
        <f t="shared" si="57"/>
        <v>43680</v>
      </c>
      <c r="Y211" s="5">
        <f t="shared" si="58"/>
        <v>46176</v>
      </c>
      <c r="Z211" s="5">
        <f t="shared" ref="Z211:AA226" si="64">Y211+(Y211-X211)</f>
        <v>48672</v>
      </c>
      <c r="AA211" s="5">
        <f t="shared" si="64"/>
        <v>51168</v>
      </c>
      <c r="AB211" s="5">
        <v>42000</v>
      </c>
      <c r="AC211" s="5">
        <v>48000</v>
      </c>
      <c r="AD211" s="5">
        <v>54000</v>
      </c>
      <c r="AE211" s="5">
        <v>60000</v>
      </c>
      <c r="AF211" s="5">
        <v>64800</v>
      </c>
      <c r="AG211" s="5">
        <v>69600</v>
      </c>
      <c r="AH211" s="5">
        <v>74400</v>
      </c>
      <c r="AI211" s="5">
        <v>79200</v>
      </c>
      <c r="AJ211" s="5">
        <f t="shared" si="60"/>
        <v>84000</v>
      </c>
      <c r="AK211" s="5">
        <f t="shared" si="61"/>
        <v>88800</v>
      </c>
      <c r="AL211" s="5">
        <f t="shared" ref="AL211:AM226" si="65">AK211+(AK211-AJ211)</f>
        <v>93600</v>
      </c>
      <c r="AM211" s="5">
        <f t="shared" si="65"/>
        <v>98400</v>
      </c>
    </row>
    <row r="212" spans="1:39" x14ac:dyDescent="0.35">
      <c r="A212" t="s">
        <v>544</v>
      </c>
      <c r="B212" t="s">
        <v>545</v>
      </c>
      <c r="C212" t="s">
        <v>113</v>
      </c>
      <c r="D212" s="5">
        <v>27400</v>
      </c>
      <c r="E212" s="5">
        <v>31300</v>
      </c>
      <c r="F212" s="5">
        <v>35200</v>
      </c>
      <c r="G212" s="5">
        <v>39100</v>
      </c>
      <c r="H212" s="5">
        <v>42250</v>
      </c>
      <c r="I212" s="5">
        <v>45400</v>
      </c>
      <c r="J212" s="5">
        <v>48500</v>
      </c>
      <c r="K212" s="5">
        <v>51650</v>
      </c>
      <c r="L212" s="5">
        <f t="shared" si="54"/>
        <v>54740</v>
      </c>
      <c r="M212" s="5">
        <f t="shared" si="55"/>
        <v>57868</v>
      </c>
      <c r="N212" s="5">
        <f t="shared" si="63"/>
        <v>60996</v>
      </c>
      <c r="O212" s="5">
        <f t="shared" si="63"/>
        <v>64124</v>
      </c>
      <c r="P212" s="5">
        <v>16450</v>
      </c>
      <c r="Q212" s="5">
        <v>20440</v>
      </c>
      <c r="R212" s="5">
        <v>25820</v>
      </c>
      <c r="S212" s="5">
        <v>31200</v>
      </c>
      <c r="T212" s="5">
        <v>36580</v>
      </c>
      <c r="U212" s="5">
        <v>41960</v>
      </c>
      <c r="V212" s="5">
        <v>47340</v>
      </c>
      <c r="W212" s="5">
        <v>51650</v>
      </c>
      <c r="X212" s="5">
        <f t="shared" si="57"/>
        <v>43680</v>
      </c>
      <c r="Y212" s="5">
        <f t="shared" si="58"/>
        <v>46176</v>
      </c>
      <c r="Z212" s="5">
        <f t="shared" si="64"/>
        <v>48672</v>
      </c>
      <c r="AA212" s="5">
        <f t="shared" si="64"/>
        <v>51168</v>
      </c>
      <c r="AB212" s="5">
        <v>43800</v>
      </c>
      <c r="AC212" s="5">
        <v>50050</v>
      </c>
      <c r="AD212" s="5">
        <v>56300</v>
      </c>
      <c r="AE212" s="5">
        <v>62550</v>
      </c>
      <c r="AF212" s="5">
        <v>67600</v>
      </c>
      <c r="AG212" s="5">
        <v>72600</v>
      </c>
      <c r="AH212" s="5">
        <v>77600</v>
      </c>
      <c r="AI212" s="5">
        <v>82600</v>
      </c>
      <c r="AJ212" s="5">
        <f t="shared" si="60"/>
        <v>87570</v>
      </c>
      <c r="AK212" s="5">
        <f t="shared" si="61"/>
        <v>92574</v>
      </c>
      <c r="AL212" s="5">
        <f t="shared" si="65"/>
        <v>97578</v>
      </c>
      <c r="AM212" s="5">
        <f t="shared" si="65"/>
        <v>102582</v>
      </c>
    </row>
    <row r="213" spans="1:39" x14ac:dyDescent="0.35">
      <c r="A213" t="s">
        <v>546</v>
      </c>
      <c r="B213" t="s">
        <v>547</v>
      </c>
      <c r="C213" t="s">
        <v>98</v>
      </c>
      <c r="D213" s="5">
        <v>30600</v>
      </c>
      <c r="E213" s="5">
        <v>34950</v>
      </c>
      <c r="F213" s="5">
        <v>39300</v>
      </c>
      <c r="G213" s="5">
        <v>43650</v>
      </c>
      <c r="H213" s="5">
        <v>47150</v>
      </c>
      <c r="I213" s="5">
        <v>50650</v>
      </c>
      <c r="J213" s="5">
        <v>54150</v>
      </c>
      <c r="K213" s="5">
        <v>57650</v>
      </c>
      <c r="L213" s="5">
        <f t="shared" si="54"/>
        <v>61109.999999999993</v>
      </c>
      <c r="M213" s="5">
        <f t="shared" si="55"/>
        <v>64602</v>
      </c>
      <c r="N213" s="5">
        <f t="shared" si="63"/>
        <v>68094</v>
      </c>
      <c r="O213" s="5">
        <f t="shared" si="63"/>
        <v>71586</v>
      </c>
      <c r="P213" s="5">
        <v>18350</v>
      </c>
      <c r="Q213" s="5">
        <v>21000</v>
      </c>
      <c r="R213" s="5">
        <v>25820</v>
      </c>
      <c r="S213" s="5">
        <v>31200</v>
      </c>
      <c r="T213" s="5">
        <v>36580</v>
      </c>
      <c r="U213" s="5">
        <v>41960</v>
      </c>
      <c r="V213" s="5">
        <v>47340</v>
      </c>
      <c r="W213" s="5">
        <v>52720</v>
      </c>
      <c r="X213" s="5">
        <f t="shared" si="57"/>
        <v>43680</v>
      </c>
      <c r="Y213" s="5">
        <f t="shared" si="58"/>
        <v>46176</v>
      </c>
      <c r="Z213" s="5">
        <f t="shared" si="64"/>
        <v>48672</v>
      </c>
      <c r="AA213" s="5">
        <f t="shared" si="64"/>
        <v>51168</v>
      </c>
      <c r="AB213" s="5">
        <v>48900</v>
      </c>
      <c r="AC213" s="5">
        <v>55900</v>
      </c>
      <c r="AD213" s="5">
        <v>62900</v>
      </c>
      <c r="AE213" s="5">
        <v>69850</v>
      </c>
      <c r="AF213" s="5">
        <v>75450</v>
      </c>
      <c r="AG213" s="5">
        <v>81050</v>
      </c>
      <c r="AH213" s="5">
        <v>86650</v>
      </c>
      <c r="AI213" s="5">
        <v>92250</v>
      </c>
      <c r="AJ213" s="5">
        <f t="shared" si="60"/>
        <v>97790</v>
      </c>
      <c r="AK213" s="5">
        <f t="shared" si="61"/>
        <v>103378</v>
      </c>
      <c r="AL213" s="5">
        <f t="shared" si="65"/>
        <v>108966</v>
      </c>
      <c r="AM213" s="5">
        <f t="shared" si="65"/>
        <v>114554</v>
      </c>
    </row>
    <row r="214" spans="1:39" x14ac:dyDescent="0.35">
      <c r="A214" t="s">
        <v>548</v>
      </c>
      <c r="B214" t="s">
        <v>549</v>
      </c>
      <c r="C214" t="s">
        <v>201</v>
      </c>
      <c r="D214" s="5">
        <v>27850</v>
      </c>
      <c r="E214" s="5">
        <v>31800</v>
      </c>
      <c r="F214" s="5">
        <v>35800</v>
      </c>
      <c r="G214" s="5">
        <v>39750</v>
      </c>
      <c r="H214" s="5">
        <v>42950</v>
      </c>
      <c r="I214" s="5">
        <v>46100</v>
      </c>
      <c r="J214" s="5">
        <v>49300</v>
      </c>
      <c r="K214" s="5">
        <v>52500</v>
      </c>
      <c r="L214" s="5">
        <f t="shared" si="54"/>
        <v>55650</v>
      </c>
      <c r="M214" s="5">
        <f t="shared" si="55"/>
        <v>58830</v>
      </c>
      <c r="N214" s="5">
        <f t="shared" si="63"/>
        <v>62010</v>
      </c>
      <c r="O214" s="5">
        <f t="shared" si="63"/>
        <v>65190</v>
      </c>
      <c r="P214" s="5">
        <v>16700</v>
      </c>
      <c r="Q214" s="5">
        <v>20440</v>
      </c>
      <c r="R214" s="5">
        <v>25820</v>
      </c>
      <c r="S214" s="5">
        <v>31200</v>
      </c>
      <c r="T214" s="5">
        <v>36580</v>
      </c>
      <c r="U214" s="5">
        <v>41960</v>
      </c>
      <c r="V214" s="5">
        <v>47340</v>
      </c>
      <c r="W214" s="5">
        <v>52500</v>
      </c>
      <c r="X214" s="5">
        <f t="shared" si="57"/>
        <v>43680</v>
      </c>
      <c r="Y214" s="5">
        <f t="shared" si="58"/>
        <v>46176</v>
      </c>
      <c r="Z214" s="5">
        <f t="shared" si="64"/>
        <v>48672</v>
      </c>
      <c r="AA214" s="5">
        <f t="shared" si="64"/>
        <v>51168</v>
      </c>
      <c r="AB214" s="5">
        <v>44550</v>
      </c>
      <c r="AC214" s="5">
        <v>50900</v>
      </c>
      <c r="AD214" s="5">
        <v>57250</v>
      </c>
      <c r="AE214" s="5">
        <v>63600</v>
      </c>
      <c r="AF214" s="5">
        <v>68700</v>
      </c>
      <c r="AG214" s="5">
        <v>73800</v>
      </c>
      <c r="AH214" s="5">
        <v>78900</v>
      </c>
      <c r="AI214" s="5">
        <v>84000</v>
      </c>
      <c r="AJ214" s="5">
        <f t="shared" si="60"/>
        <v>89040</v>
      </c>
      <c r="AK214" s="5">
        <f t="shared" si="61"/>
        <v>94128</v>
      </c>
      <c r="AL214" s="5">
        <f t="shared" si="65"/>
        <v>99216</v>
      </c>
      <c r="AM214" s="5">
        <f t="shared" si="65"/>
        <v>104304</v>
      </c>
    </row>
    <row r="215" spans="1:39" x14ac:dyDescent="0.35">
      <c r="A215" t="s">
        <v>550</v>
      </c>
      <c r="B215" t="s">
        <v>551</v>
      </c>
      <c r="C215" t="s">
        <v>369</v>
      </c>
      <c r="D215" s="5">
        <v>26250</v>
      </c>
      <c r="E215" s="5">
        <v>30000</v>
      </c>
      <c r="F215" s="5">
        <v>33750</v>
      </c>
      <c r="G215" s="5">
        <v>37500</v>
      </c>
      <c r="H215" s="5">
        <v>40500</v>
      </c>
      <c r="I215" s="5">
        <v>43500</v>
      </c>
      <c r="J215" s="5">
        <v>46500</v>
      </c>
      <c r="K215" s="5">
        <v>49500</v>
      </c>
      <c r="L215" s="5">
        <f t="shared" si="54"/>
        <v>52500</v>
      </c>
      <c r="M215" s="5">
        <f t="shared" si="55"/>
        <v>55500</v>
      </c>
      <c r="N215" s="5">
        <f t="shared" si="63"/>
        <v>58500</v>
      </c>
      <c r="O215" s="5">
        <f t="shared" si="63"/>
        <v>61500</v>
      </c>
      <c r="P215" s="5">
        <v>15750</v>
      </c>
      <c r="Q215" s="5">
        <v>20440</v>
      </c>
      <c r="R215" s="5">
        <v>25820</v>
      </c>
      <c r="S215" s="5">
        <v>31200</v>
      </c>
      <c r="T215" s="5">
        <v>36580</v>
      </c>
      <c r="U215" s="5">
        <v>41960</v>
      </c>
      <c r="V215" s="5">
        <v>46500</v>
      </c>
      <c r="W215" s="5">
        <v>49500</v>
      </c>
      <c r="X215" s="5">
        <f t="shared" si="57"/>
        <v>43680</v>
      </c>
      <c r="Y215" s="5">
        <f t="shared" si="58"/>
        <v>46176</v>
      </c>
      <c r="Z215" s="5">
        <f t="shared" si="64"/>
        <v>48672</v>
      </c>
      <c r="AA215" s="5">
        <f t="shared" si="64"/>
        <v>51168</v>
      </c>
      <c r="AB215" s="5">
        <v>42000</v>
      </c>
      <c r="AC215" s="5">
        <v>48000</v>
      </c>
      <c r="AD215" s="5">
        <v>54000</v>
      </c>
      <c r="AE215" s="5">
        <v>60000</v>
      </c>
      <c r="AF215" s="5">
        <v>64800</v>
      </c>
      <c r="AG215" s="5">
        <v>69600</v>
      </c>
      <c r="AH215" s="5">
        <v>74400</v>
      </c>
      <c r="AI215" s="5">
        <v>79200</v>
      </c>
      <c r="AJ215" s="5">
        <f t="shared" si="60"/>
        <v>84000</v>
      </c>
      <c r="AK215" s="5">
        <f t="shared" si="61"/>
        <v>88800</v>
      </c>
      <c r="AL215" s="5">
        <f t="shared" si="65"/>
        <v>93600</v>
      </c>
      <c r="AM215" s="5">
        <f t="shared" si="65"/>
        <v>98400</v>
      </c>
    </row>
    <row r="216" spans="1:39" x14ac:dyDescent="0.35">
      <c r="A216" t="s">
        <v>552</v>
      </c>
      <c r="B216" t="s">
        <v>553</v>
      </c>
      <c r="C216" t="s">
        <v>161</v>
      </c>
      <c r="D216" s="5">
        <v>26250</v>
      </c>
      <c r="E216" s="5">
        <v>30000</v>
      </c>
      <c r="F216" s="5">
        <v>33750</v>
      </c>
      <c r="G216" s="5">
        <v>37500</v>
      </c>
      <c r="H216" s="5">
        <v>40500</v>
      </c>
      <c r="I216" s="5">
        <v>43500</v>
      </c>
      <c r="J216" s="5">
        <v>46500</v>
      </c>
      <c r="K216" s="5">
        <v>49500</v>
      </c>
      <c r="L216" s="5">
        <f t="shared" si="54"/>
        <v>52500</v>
      </c>
      <c r="M216" s="5">
        <f t="shared" si="55"/>
        <v>55500</v>
      </c>
      <c r="N216" s="5">
        <f t="shared" si="63"/>
        <v>58500</v>
      </c>
      <c r="O216" s="5">
        <f t="shared" si="63"/>
        <v>61500</v>
      </c>
      <c r="P216" s="5">
        <v>15750</v>
      </c>
      <c r="Q216" s="5">
        <v>20440</v>
      </c>
      <c r="R216" s="5">
        <v>25820</v>
      </c>
      <c r="S216" s="5">
        <v>31200</v>
      </c>
      <c r="T216" s="5">
        <v>36580</v>
      </c>
      <c r="U216" s="5">
        <v>41960</v>
      </c>
      <c r="V216" s="5">
        <v>46500</v>
      </c>
      <c r="W216" s="5">
        <v>49500</v>
      </c>
      <c r="X216" s="5">
        <f t="shared" si="57"/>
        <v>43680</v>
      </c>
      <c r="Y216" s="5">
        <f t="shared" si="58"/>
        <v>46176</v>
      </c>
      <c r="Z216" s="5">
        <f t="shared" si="64"/>
        <v>48672</v>
      </c>
      <c r="AA216" s="5">
        <f t="shared" si="64"/>
        <v>51168</v>
      </c>
      <c r="AB216" s="5">
        <v>42000</v>
      </c>
      <c r="AC216" s="5">
        <v>48000</v>
      </c>
      <c r="AD216" s="5">
        <v>54000</v>
      </c>
      <c r="AE216" s="5">
        <v>60000</v>
      </c>
      <c r="AF216" s="5">
        <v>64800</v>
      </c>
      <c r="AG216" s="5">
        <v>69600</v>
      </c>
      <c r="AH216" s="5">
        <v>74400</v>
      </c>
      <c r="AI216" s="5">
        <v>79200</v>
      </c>
      <c r="AJ216" s="5">
        <f t="shared" si="60"/>
        <v>84000</v>
      </c>
      <c r="AK216" s="5">
        <f t="shared" si="61"/>
        <v>88800</v>
      </c>
      <c r="AL216" s="5">
        <f t="shared" si="65"/>
        <v>93600</v>
      </c>
      <c r="AM216" s="5">
        <f t="shared" si="65"/>
        <v>98400</v>
      </c>
    </row>
    <row r="217" spans="1:39" x14ac:dyDescent="0.35">
      <c r="A217" t="s">
        <v>554</v>
      </c>
      <c r="B217" t="s">
        <v>555</v>
      </c>
      <c r="C217" t="s">
        <v>196</v>
      </c>
      <c r="D217" s="5">
        <v>26250</v>
      </c>
      <c r="E217" s="5">
        <v>30000</v>
      </c>
      <c r="F217" s="5">
        <v>33750</v>
      </c>
      <c r="G217" s="5">
        <v>37500</v>
      </c>
      <c r="H217" s="5">
        <v>40500</v>
      </c>
      <c r="I217" s="5">
        <v>43500</v>
      </c>
      <c r="J217" s="5">
        <v>46500</v>
      </c>
      <c r="K217" s="5">
        <v>49500</v>
      </c>
      <c r="L217" s="5">
        <f t="shared" si="54"/>
        <v>52500</v>
      </c>
      <c r="M217" s="5">
        <f t="shared" si="55"/>
        <v>55500</v>
      </c>
      <c r="N217" s="5">
        <f t="shared" si="63"/>
        <v>58500</v>
      </c>
      <c r="O217" s="5">
        <f t="shared" si="63"/>
        <v>61500</v>
      </c>
      <c r="P217" s="5">
        <v>15750</v>
      </c>
      <c r="Q217" s="5">
        <v>20440</v>
      </c>
      <c r="R217" s="5">
        <v>25820</v>
      </c>
      <c r="S217" s="5">
        <v>31200</v>
      </c>
      <c r="T217" s="5">
        <v>36580</v>
      </c>
      <c r="U217" s="5">
        <v>41960</v>
      </c>
      <c r="V217" s="5">
        <v>46500</v>
      </c>
      <c r="W217" s="5">
        <v>49500</v>
      </c>
      <c r="X217" s="5">
        <f t="shared" si="57"/>
        <v>43680</v>
      </c>
      <c r="Y217" s="5">
        <f t="shared" si="58"/>
        <v>46176</v>
      </c>
      <c r="Z217" s="5">
        <f t="shared" si="64"/>
        <v>48672</v>
      </c>
      <c r="AA217" s="5">
        <f t="shared" si="64"/>
        <v>51168</v>
      </c>
      <c r="AB217" s="5">
        <v>42000</v>
      </c>
      <c r="AC217" s="5">
        <v>48000</v>
      </c>
      <c r="AD217" s="5">
        <v>54000</v>
      </c>
      <c r="AE217" s="5">
        <v>60000</v>
      </c>
      <c r="AF217" s="5">
        <v>64800</v>
      </c>
      <c r="AG217" s="5">
        <v>69600</v>
      </c>
      <c r="AH217" s="5">
        <v>74400</v>
      </c>
      <c r="AI217" s="5">
        <v>79200</v>
      </c>
      <c r="AJ217" s="5">
        <f t="shared" si="60"/>
        <v>84000</v>
      </c>
      <c r="AK217" s="5">
        <f t="shared" si="61"/>
        <v>88800</v>
      </c>
      <c r="AL217" s="5">
        <f t="shared" si="65"/>
        <v>93600</v>
      </c>
      <c r="AM217" s="5">
        <f t="shared" si="65"/>
        <v>98400</v>
      </c>
    </row>
    <row r="218" spans="1:39" x14ac:dyDescent="0.35">
      <c r="A218" t="s">
        <v>556</v>
      </c>
      <c r="B218" t="s">
        <v>557</v>
      </c>
      <c r="C218" t="s">
        <v>161</v>
      </c>
      <c r="D218" s="5">
        <v>30150</v>
      </c>
      <c r="E218" s="5">
        <v>34450</v>
      </c>
      <c r="F218" s="5">
        <v>38750</v>
      </c>
      <c r="G218" s="5">
        <v>43050</v>
      </c>
      <c r="H218" s="5">
        <v>46500</v>
      </c>
      <c r="I218" s="5">
        <v>49950</v>
      </c>
      <c r="J218" s="5">
        <v>53400</v>
      </c>
      <c r="K218" s="5">
        <v>56850</v>
      </c>
      <c r="L218" s="5">
        <f t="shared" si="54"/>
        <v>60269.999999999993</v>
      </c>
      <c r="M218" s="5">
        <f t="shared" si="55"/>
        <v>63714</v>
      </c>
      <c r="N218" s="5">
        <f t="shared" si="63"/>
        <v>67158</v>
      </c>
      <c r="O218" s="5">
        <f t="shared" si="63"/>
        <v>70602</v>
      </c>
      <c r="P218" s="5">
        <v>18100</v>
      </c>
      <c r="Q218" s="5">
        <v>20700</v>
      </c>
      <c r="R218" s="5">
        <v>25820</v>
      </c>
      <c r="S218" s="5">
        <v>31200</v>
      </c>
      <c r="T218" s="5">
        <v>36580</v>
      </c>
      <c r="U218" s="5">
        <v>41960</v>
      </c>
      <c r="V218" s="5">
        <v>47340</v>
      </c>
      <c r="W218" s="5">
        <v>52720</v>
      </c>
      <c r="X218" s="5">
        <f t="shared" si="57"/>
        <v>43680</v>
      </c>
      <c r="Y218" s="5">
        <f t="shared" si="58"/>
        <v>46176</v>
      </c>
      <c r="Z218" s="5">
        <f t="shared" si="64"/>
        <v>48672</v>
      </c>
      <c r="AA218" s="5">
        <f t="shared" si="64"/>
        <v>51168</v>
      </c>
      <c r="AB218" s="5">
        <v>48250</v>
      </c>
      <c r="AC218" s="5">
        <v>55150</v>
      </c>
      <c r="AD218" s="5">
        <v>62050</v>
      </c>
      <c r="AE218" s="5">
        <v>68900</v>
      </c>
      <c r="AF218" s="5">
        <v>74450</v>
      </c>
      <c r="AG218" s="5">
        <v>79950</v>
      </c>
      <c r="AH218" s="5">
        <v>85450</v>
      </c>
      <c r="AI218" s="5">
        <v>90950</v>
      </c>
      <c r="AJ218" s="5">
        <f t="shared" si="60"/>
        <v>96460</v>
      </c>
      <c r="AK218" s="5">
        <f t="shared" si="61"/>
        <v>101972</v>
      </c>
      <c r="AL218" s="5">
        <f t="shared" si="65"/>
        <v>107484</v>
      </c>
      <c r="AM218" s="5">
        <f t="shared" si="65"/>
        <v>112996</v>
      </c>
    </row>
    <row r="219" spans="1:39" x14ac:dyDescent="0.35">
      <c r="A219" t="s">
        <v>558</v>
      </c>
      <c r="B219" t="s">
        <v>559</v>
      </c>
      <c r="C219" t="s">
        <v>196</v>
      </c>
      <c r="D219" s="5">
        <v>26250</v>
      </c>
      <c r="E219" s="5">
        <v>30000</v>
      </c>
      <c r="F219" s="5">
        <v>33750</v>
      </c>
      <c r="G219" s="5">
        <v>37500</v>
      </c>
      <c r="H219" s="5">
        <v>40500</v>
      </c>
      <c r="I219" s="5">
        <v>43500</v>
      </c>
      <c r="J219" s="5">
        <v>46500</v>
      </c>
      <c r="K219" s="5">
        <v>49500</v>
      </c>
      <c r="L219" s="5">
        <f t="shared" si="54"/>
        <v>52500</v>
      </c>
      <c r="M219" s="5">
        <f t="shared" si="55"/>
        <v>55500</v>
      </c>
      <c r="N219" s="5">
        <f t="shared" si="63"/>
        <v>58500</v>
      </c>
      <c r="O219" s="5">
        <f t="shared" si="63"/>
        <v>61500</v>
      </c>
      <c r="P219" s="5">
        <v>15750</v>
      </c>
      <c r="Q219" s="5">
        <v>20440</v>
      </c>
      <c r="R219" s="5">
        <v>25820</v>
      </c>
      <c r="S219" s="5">
        <v>31200</v>
      </c>
      <c r="T219" s="5">
        <v>36580</v>
      </c>
      <c r="U219" s="5">
        <v>41960</v>
      </c>
      <c r="V219" s="5">
        <v>46500</v>
      </c>
      <c r="W219" s="5">
        <v>49500</v>
      </c>
      <c r="X219" s="5">
        <f t="shared" si="57"/>
        <v>43680</v>
      </c>
      <c r="Y219" s="5">
        <f t="shared" si="58"/>
        <v>46176</v>
      </c>
      <c r="Z219" s="5">
        <f t="shared" si="64"/>
        <v>48672</v>
      </c>
      <c r="AA219" s="5">
        <f t="shared" si="64"/>
        <v>51168</v>
      </c>
      <c r="AB219" s="5">
        <v>42000</v>
      </c>
      <c r="AC219" s="5">
        <v>48000</v>
      </c>
      <c r="AD219" s="5">
        <v>54000</v>
      </c>
      <c r="AE219" s="5">
        <v>60000</v>
      </c>
      <c r="AF219" s="5">
        <v>64800</v>
      </c>
      <c r="AG219" s="5">
        <v>69600</v>
      </c>
      <c r="AH219" s="5">
        <v>74400</v>
      </c>
      <c r="AI219" s="5">
        <v>79200</v>
      </c>
      <c r="AJ219" s="5">
        <f t="shared" si="60"/>
        <v>84000</v>
      </c>
      <c r="AK219" s="5">
        <f t="shared" si="61"/>
        <v>88800</v>
      </c>
      <c r="AL219" s="5">
        <f t="shared" si="65"/>
        <v>93600</v>
      </c>
      <c r="AM219" s="5">
        <f t="shared" si="65"/>
        <v>98400</v>
      </c>
    </row>
    <row r="220" spans="1:39" x14ac:dyDescent="0.35">
      <c r="A220" t="s">
        <v>560</v>
      </c>
      <c r="B220" t="s">
        <v>561</v>
      </c>
      <c r="C220" t="s">
        <v>113</v>
      </c>
      <c r="D220" s="5">
        <v>26250</v>
      </c>
      <c r="E220" s="5">
        <v>30000</v>
      </c>
      <c r="F220" s="5">
        <v>33750</v>
      </c>
      <c r="G220" s="5">
        <v>37500</v>
      </c>
      <c r="H220" s="5">
        <v>40500</v>
      </c>
      <c r="I220" s="5">
        <v>43500</v>
      </c>
      <c r="J220" s="5">
        <v>46500</v>
      </c>
      <c r="K220" s="5">
        <v>49500</v>
      </c>
      <c r="L220" s="5">
        <f t="shared" si="54"/>
        <v>52500</v>
      </c>
      <c r="M220" s="5">
        <f t="shared" si="55"/>
        <v>55500</v>
      </c>
      <c r="N220" s="5">
        <f t="shared" si="63"/>
        <v>58500</v>
      </c>
      <c r="O220" s="5">
        <f t="shared" si="63"/>
        <v>61500</v>
      </c>
      <c r="P220" s="5">
        <v>15750</v>
      </c>
      <c r="Q220" s="5">
        <v>20440</v>
      </c>
      <c r="R220" s="5">
        <v>25820</v>
      </c>
      <c r="S220" s="5">
        <v>31200</v>
      </c>
      <c r="T220" s="5">
        <v>36580</v>
      </c>
      <c r="U220" s="5">
        <v>41960</v>
      </c>
      <c r="V220" s="5">
        <v>46500</v>
      </c>
      <c r="W220" s="5">
        <v>49500</v>
      </c>
      <c r="X220" s="5">
        <f t="shared" si="57"/>
        <v>43680</v>
      </c>
      <c r="Y220" s="5">
        <f t="shared" si="58"/>
        <v>46176</v>
      </c>
      <c r="Z220" s="5">
        <f t="shared" si="64"/>
        <v>48672</v>
      </c>
      <c r="AA220" s="5">
        <f t="shared" si="64"/>
        <v>51168</v>
      </c>
      <c r="AB220" s="5">
        <v>42000</v>
      </c>
      <c r="AC220" s="5">
        <v>48000</v>
      </c>
      <c r="AD220" s="5">
        <v>54000</v>
      </c>
      <c r="AE220" s="5">
        <v>60000</v>
      </c>
      <c r="AF220" s="5">
        <v>64800</v>
      </c>
      <c r="AG220" s="5">
        <v>69600</v>
      </c>
      <c r="AH220" s="5">
        <v>74400</v>
      </c>
      <c r="AI220" s="5">
        <v>79200</v>
      </c>
      <c r="AJ220" s="5">
        <f t="shared" si="60"/>
        <v>84000</v>
      </c>
      <c r="AK220" s="5">
        <f t="shared" si="61"/>
        <v>88800</v>
      </c>
      <c r="AL220" s="5">
        <f t="shared" si="65"/>
        <v>93600</v>
      </c>
      <c r="AM220" s="5">
        <f t="shared" si="65"/>
        <v>98400</v>
      </c>
    </row>
    <row r="221" spans="1:39" x14ac:dyDescent="0.35">
      <c r="A221" t="s">
        <v>562</v>
      </c>
      <c r="B221" t="s">
        <v>563</v>
      </c>
      <c r="C221" t="s">
        <v>201</v>
      </c>
      <c r="D221" s="5">
        <v>35700</v>
      </c>
      <c r="E221" s="5">
        <v>40800</v>
      </c>
      <c r="F221" s="5">
        <v>45900</v>
      </c>
      <c r="G221" s="5">
        <v>50950</v>
      </c>
      <c r="H221" s="5">
        <v>55050</v>
      </c>
      <c r="I221" s="5">
        <v>59150</v>
      </c>
      <c r="J221" s="5">
        <v>63200</v>
      </c>
      <c r="K221" s="5">
        <v>67300</v>
      </c>
      <c r="L221" s="5">
        <f t="shared" si="54"/>
        <v>71330</v>
      </c>
      <c r="M221" s="5">
        <f t="shared" si="55"/>
        <v>75406</v>
      </c>
      <c r="N221" s="5">
        <f t="shared" si="63"/>
        <v>79482</v>
      </c>
      <c r="O221" s="5">
        <f t="shared" si="63"/>
        <v>83558</v>
      </c>
      <c r="P221" s="5">
        <v>21400</v>
      </c>
      <c r="Q221" s="5">
        <v>24450</v>
      </c>
      <c r="R221" s="5">
        <v>27500</v>
      </c>
      <c r="S221" s="5">
        <v>31200</v>
      </c>
      <c r="T221" s="5">
        <v>36580</v>
      </c>
      <c r="U221" s="5">
        <v>41960</v>
      </c>
      <c r="V221" s="5">
        <v>47340</v>
      </c>
      <c r="W221" s="5">
        <v>52720</v>
      </c>
      <c r="X221" s="5">
        <f t="shared" si="57"/>
        <v>43680</v>
      </c>
      <c r="Y221" s="5">
        <f t="shared" si="58"/>
        <v>46176</v>
      </c>
      <c r="Z221" s="5">
        <f t="shared" si="64"/>
        <v>48672</v>
      </c>
      <c r="AA221" s="5">
        <f t="shared" si="64"/>
        <v>51168</v>
      </c>
      <c r="AB221" s="5">
        <v>57050</v>
      </c>
      <c r="AC221" s="5">
        <v>65200</v>
      </c>
      <c r="AD221" s="5">
        <v>73350</v>
      </c>
      <c r="AE221" s="5">
        <v>81500</v>
      </c>
      <c r="AF221" s="5">
        <v>88050</v>
      </c>
      <c r="AG221" s="5">
        <v>94550</v>
      </c>
      <c r="AH221" s="5">
        <v>101100</v>
      </c>
      <c r="AI221" s="5">
        <v>107600</v>
      </c>
      <c r="AJ221" s="5">
        <f t="shared" si="60"/>
        <v>114100</v>
      </c>
      <c r="AK221" s="5">
        <f t="shared" si="61"/>
        <v>120620</v>
      </c>
      <c r="AL221" s="5">
        <f t="shared" si="65"/>
        <v>127140</v>
      </c>
      <c r="AM221" s="5">
        <f t="shared" si="65"/>
        <v>133660</v>
      </c>
    </row>
    <row r="222" spans="1:39" x14ac:dyDescent="0.35">
      <c r="A222" t="s">
        <v>564</v>
      </c>
      <c r="B222" t="s">
        <v>565</v>
      </c>
      <c r="C222" t="s">
        <v>161</v>
      </c>
      <c r="D222" s="5">
        <v>28200</v>
      </c>
      <c r="E222" s="5">
        <v>32200</v>
      </c>
      <c r="F222" s="5">
        <v>36200</v>
      </c>
      <c r="G222" s="5">
        <v>40250</v>
      </c>
      <c r="H222" s="5">
        <v>43500</v>
      </c>
      <c r="I222" s="5">
        <v>46700</v>
      </c>
      <c r="J222" s="5">
        <v>49900</v>
      </c>
      <c r="K222" s="5">
        <v>53150</v>
      </c>
      <c r="L222" s="5">
        <f t="shared" si="54"/>
        <v>56350</v>
      </c>
      <c r="M222" s="5">
        <f t="shared" si="55"/>
        <v>59570</v>
      </c>
      <c r="N222" s="5">
        <f t="shared" si="63"/>
        <v>62790</v>
      </c>
      <c r="O222" s="5">
        <f t="shared" si="63"/>
        <v>66010</v>
      </c>
      <c r="P222" s="5">
        <v>16950</v>
      </c>
      <c r="Q222" s="5">
        <v>20440</v>
      </c>
      <c r="R222" s="5">
        <v>25820</v>
      </c>
      <c r="S222" s="5">
        <v>31200</v>
      </c>
      <c r="T222" s="5">
        <v>36580</v>
      </c>
      <c r="U222" s="5">
        <v>41960</v>
      </c>
      <c r="V222" s="5">
        <v>47340</v>
      </c>
      <c r="W222" s="5">
        <v>52720</v>
      </c>
      <c r="X222" s="5">
        <f t="shared" si="57"/>
        <v>43680</v>
      </c>
      <c r="Y222" s="5">
        <f t="shared" si="58"/>
        <v>46176</v>
      </c>
      <c r="Z222" s="5">
        <f t="shared" si="64"/>
        <v>48672</v>
      </c>
      <c r="AA222" s="5">
        <f t="shared" si="64"/>
        <v>51168</v>
      </c>
      <c r="AB222" s="5">
        <v>45100</v>
      </c>
      <c r="AC222" s="5">
        <v>51500</v>
      </c>
      <c r="AD222" s="5">
        <v>57950</v>
      </c>
      <c r="AE222" s="5">
        <v>64400</v>
      </c>
      <c r="AF222" s="5">
        <v>69550</v>
      </c>
      <c r="AG222" s="5">
        <v>74700</v>
      </c>
      <c r="AH222" s="5">
        <v>79900</v>
      </c>
      <c r="AI222" s="5">
        <v>85000</v>
      </c>
      <c r="AJ222" s="5">
        <f t="shared" si="60"/>
        <v>90160</v>
      </c>
      <c r="AK222" s="5">
        <f t="shared" si="61"/>
        <v>95312</v>
      </c>
      <c r="AL222" s="5">
        <f t="shared" si="65"/>
        <v>100464</v>
      </c>
      <c r="AM222" s="5">
        <f t="shared" si="65"/>
        <v>105616</v>
      </c>
    </row>
    <row r="223" spans="1:39" x14ac:dyDescent="0.35">
      <c r="A223" t="s">
        <v>566</v>
      </c>
      <c r="B223" t="s">
        <v>567</v>
      </c>
      <c r="C223" t="s">
        <v>101</v>
      </c>
      <c r="D223" s="5">
        <v>26250</v>
      </c>
      <c r="E223" s="5">
        <v>30000</v>
      </c>
      <c r="F223" s="5">
        <v>33750</v>
      </c>
      <c r="G223" s="5">
        <v>37500</v>
      </c>
      <c r="H223" s="5">
        <v>40500</v>
      </c>
      <c r="I223" s="5">
        <v>43500</v>
      </c>
      <c r="J223" s="5">
        <v>46500</v>
      </c>
      <c r="K223" s="5">
        <v>49500</v>
      </c>
      <c r="L223" s="5">
        <f t="shared" si="54"/>
        <v>52500</v>
      </c>
      <c r="M223" s="5">
        <f t="shared" si="55"/>
        <v>55500</v>
      </c>
      <c r="N223" s="5">
        <f t="shared" si="63"/>
        <v>58500</v>
      </c>
      <c r="O223" s="5">
        <f t="shared" si="63"/>
        <v>61500</v>
      </c>
      <c r="P223" s="5">
        <v>15750</v>
      </c>
      <c r="Q223" s="5">
        <v>20440</v>
      </c>
      <c r="R223" s="5">
        <v>25820</v>
      </c>
      <c r="S223" s="5">
        <v>31200</v>
      </c>
      <c r="T223" s="5">
        <v>36580</v>
      </c>
      <c r="U223" s="5">
        <v>41960</v>
      </c>
      <c r="V223" s="5">
        <v>46500</v>
      </c>
      <c r="W223" s="5">
        <v>49500</v>
      </c>
      <c r="X223" s="5">
        <f t="shared" si="57"/>
        <v>43680</v>
      </c>
      <c r="Y223" s="5">
        <f t="shared" si="58"/>
        <v>46176</v>
      </c>
      <c r="Z223" s="5">
        <f t="shared" si="64"/>
        <v>48672</v>
      </c>
      <c r="AA223" s="5">
        <f t="shared" si="64"/>
        <v>51168</v>
      </c>
      <c r="AB223" s="5">
        <v>42000</v>
      </c>
      <c r="AC223" s="5">
        <v>48000</v>
      </c>
      <c r="AD223" s="5">
        <v>54000</v>
      </c>
      <c r="AE223" s="5">
        <v>60000</v>
      </c>
      <c r="AF223" s="5">
        <v>64800</v>
      </c>
      <c r="AG223" s="5">
        <v>69600</v>
      </c>
      <c r="AH223" s="5">
        <v>74400</v>
      </c>
      <c r="AI223" s="5">
        <v>79200</v>
      </c>
      <c r="AJ223" s="5">
        <f t="shared" si="60"/>
        <v>84000</v>
      </c>
      <c r="AK223" s="5">
        <f t="shared" si="61"/>
        <v>88800</v>
      </c>
      <c r="AL223" s="5">
        <f t="shared" si="65"/>
        <v>93600</v>
      </c>
      <c r="AM223" s="5">
        <f t="shared" si="65"/>
        <v>98400</v>
      </c>
    </row>
    <row r="224" spans="1:39" x14ac:dyDescent="0.35">
      <c r="A224" t="s">
        <v>568</v>
      </c>
      <c r="B224" t="s">
        <v>569</v>
      </c>
      <c r="C224" t="s">
        <v>122</v>
      </c>
      <c r="D224" s="5">
        <v>26250</v>
      </c>
      <c r="E224" s="5">
        <v>30000</v>
      </c>
      <c r="F224" s="5">
        <v>33750</v>
      </c>
      <c r="G224" s="5">
        <v>37500</v>
      </c>
      <c r="H224" s="5">
        <v>40500</v>
      </c>
      <c r="I224" s="5">
        <v>43500</v>
      </c>
      <c r="J224" s="5">
        <v>46500</v>
      </c>
      <c r="K224" s="5">
        <v>49500</v>
      </c>
      <c r="L224" s="5">
        <f t="shared" si="54"/>
        <v>52500</v>
      </c>
      <c r="M224" s="5">
        <f t="shared" si="55"/>
        <v>55500</v>
      </c>
      <c r="N224" s="5">
        <f t="shared" si="63"/>
        <v>58500</v>
      </c>
      <c r="O224" s="5">
        <f t="shared" si="63"/>
        <v>61500</v>
      </c>
      <c r="P224" s="5">
        <v>15750</v>
      </c>
      <c r="Q224" s="5">
        <v>20440</v>
      </c>
      <c r="R224" s="5">
        <v>25820</v>
      </c>
      <c r="S224" s="5">
        <v>31200</v>
      </c>
      <c r="T224" s="5">
        <v>36580</v>
      </c>
      <c r="U224" s="5">
        <v>41960</v>
      </c>
      <c r="V224" s="5">
        <v>46500</v>
      </c>
      <c r="W224" s="5">
        <v>49500</v>
      </c>
      <c r="X224" s="5">
        <f t="shared" si="57"/>
        <v>43680</v>
      </c>
      <c r="Y224" s="5">
        <f t="shared" si="58"/>
        <v>46176</v>
      </c>
      <c r="Z224" s="5">
        <f t="shared" si="64"/>
        <v>48672</v>
      </c>
      <c r="AA224" s="5">
        <f t="shared" si="64"/>
        <v>51168</v>
      </c>
      <c r="AB224" s="5">
        <v>42000</v>
      </c>
      <c r="AC224" s="5">
        <v>48000</v>
      </c>
      <c r="AD224" s="5">
        <v>54000</v>
      </c>
      <c r="AE224" s="5">
        <v>60000</v>
      </c>
      <c r="AF224" s="5">
        <v>64800</v>
      </c>
      <c r="AG224" s="5">
        <v>69600</v>
      </c>
      <c r="AH224" s="5">
        <v>74400</v>
      </c>
      <c r="AI224" s="5">
        <v>79200</v>
      </c>
      <c r="AJ224" s="5">
        <f t="shared" si="60"/>
        <v>84000</v>
      </c>
      <c r="AK224" s="5">
        <f t="shared" si="61"/>
        <v>88800</v>
      </c>
      <c r="AL224" s="5">
        <f t="shared" si="65"/>
        <v>93600</v>
      </c>
      <c r="AM224" s="5">
        <f t="shared" si="65"/>
        <v>98400</v>
      </c>
    </row>
    <row r="225" spans="1:39" x14ac:dyDescent="0.35">
      <c r="A225" t="s">
        <v>570</v>
      </c>
      <c r="B225" t="s">
        <v>571</v>
      </c>
      <c r="C225" t="s">
        <v>161</v>
      </c>
      <c r="D225" s="5">
        <v>26250</v>
      </c>
      <c r="E225" s="5">
        <v>30000</v>
      </c>
      <c r="F225" s="5">
        <v>33750</v>
      </c>
      <c r="G225" s="5">
        <v>37500</v>
      </c>
      <c r="H225" s="5">
        <v>40500</v>
      </c>
      <c r="I225" s="5">
        <v>43500</v>
      </c>
      <c r="J225" s="5">
        <v>46500</v>
      </c>
      <c r="K225" s="5">
        <v>49500</v>
      </c>
      <c r="L225" s="5">
        <f t="shared" si="54"/>
        <v>52500</v>
      </c>
      <c r="M225" s="5">
        <f t="shared" si="55"/>
        <v>55500</v>
      </c>
      <c r="N225" s="5">
        <f t="shared" si="63"/>
        <v>58500</v>
      </c>
      <c r="O225" s="5">
        <f t="shared" si="63"/>
        <v>61500</v>
      </c>
      <c r="P225" s="5">
        <v>15750</v>
      </c>
      <c r="Q225" s="5">
        <v>20440</v>
      </c>
      <c r="R225" s="5">
        <v>25820</v>
      </c>
      <c r="S225" s="5">
        <v>31200</v>
      </c>
      <c r="T225" s="5">
        <v>36580</v>
      </c>
      <c r="U225" s="5">
        <v>41960</v>
      </c>
      <c r="V225" s="5">
        <v>46500</v>
      </c>
      <c r="W225" s="5">
        <v>49500</v>
      </c>
      <c r="X225" s="5">
        <f t="shared" si="57"/>
        <v>43680</v>
      </c>
      <c r="Y225" s="5">
        <f t="shared" si="58"/>
        <v>46176</v>
      </c>
      <c r="Z225" s="5">
        <f t="shared" si="64"/>
        <v>48672</v>
      </c>
      <c r="AA225" s="5">
        <f t="shared" si="64"/>
        <v>51168</v>
      </c>
      <c r="AB225" s="5">
        <v>42000</v>
      </c>
      <c r="AC225" s="5">
        <v>48000</v>
      </c>
      <c r="AD225" s="5">
        <v>54000</v>
      </c>
      <c r="AE225" s="5">
        <v>60000</v>
      </c>
      <c r="AF225" s="5">
        <v>64800</v>
      </c>
      <c r="AG225" s="5">
        <v>69600</v>
      </c>
      <c r="AH225" s="5">
        <v>74400</v>
      </c>
      <c r="AI225" s="5">
        <v>79200</v>
      </c>
      <c r="AJ225" s="5">
        <f t="shared" si="60"/>
        <v>84000</v>
      </c>
      <c r="AK225" s="5">
        <f t="shared" si="61"/>
        <v>88800</v>
      </c>
      <c r="AL225" s="5">
        <f t="shared" si="65"/>
        <v>93600</v>
      </c>
      <c r="AM225" s="5">
        <f t="shared" si="65"/>
        <v>98400</v>
      </c>
    </row>
    <row r="226" spans="1:39" x14ac:dyDescent="0.35">
      <c r="A226" t="s">
        <v>572</v>
      </c>
      <c r="B226" t="s">
        <v>573</v>
      </c>
      <c r="C226" t="s">
        <v>146</v>
      </c>
      <c r="D226" s="5">
        <v>26250</v>
      </c>
      <c r="E226" s="5">
        <v>30000</v>
      </c>
      <c r="F226" s="5">
        <v>33750</v>
      </c>
      <c r="G226" s="5">
        <v>37500</v>
      </c>
      <c r="H226" s="5">
        <v>40500</v>
      </c>
      <c r="I226" s="5">
        <v>43500</v>
      </c>
      <c r="J226" s="5">
        <v>46500</v>
      </c>
      <c r="K226" s="5">
        <v>49500</v>
      </c>
      <c r="L226" s="5">
        <f t="shared" si="54"/>
        <v>52500</v>
      </c>
      <c r="M226" s="5">
        <f t="shared" si="55"/>
        <v>55500</v>
      </c>
      <c r="N226" s="5">
        <f t="shared" si="63"/>
        <v>58500</v>
      </c>
      <c r="O226" s="5">
        <f t="shared" si="63"/>
        <v>61500</v>
      </c>
      <c r="P226" s="5">
        <v>15750</v>
      </c>
      <c r="Q226" s="5">
        <v>20440</v>
      </c>
      <c r="R226" s="5">
        <v>25820</v>
      </c>
      <c r="S226" s="5">
        <v>31200</v>
      </c>
      <c r="T226" s="5">
        <v>36580</v>
      </c>
      <c r="U226" s="5">
        <v>41960</v>
      </c>
      <c r="V226" s="5">
        <v>46500</v>
      </c>
      <c r="W226" s="5">
        <v>49500</v>
      </c>
      <c r="X226" s="5">
        <f t="shared" si="57"/>
        <v>43680</v>
      </c>
      <c r="Y226" s="5">
        <f t="shared" si="58"/>
        <v>46176</v>
      </c>
      <c r="Z226" s="5">
        <f t="shared" si="64"/>
        <v>48672</v>
      </c>
      <c r="AA226" s="5">
        <f t="shared" si="64"/>
        <v>51168</v>
      </c>
      <c r="AB226" s="5">
        <v>42000</v>
      </c>
      <c r="AC226" s="5">
        <v>48000</v>
      </c>
      <c r="AD226" s="5">
        <v>54000</v>
      </c>
      <c r="AE226" s="5">
        <v>60000</v>
      </c>
      <c r="AF226" s="5">
        <v>64800</v>
      </c>
      <c r="AG226" s="5">
        <v>69600</v>
      </c>
      <c r="AH226" s="5">
        <v>74400</v>
      </c>
      <c r="AI226" s="5">
        <v>79200</v>
      </c>
      <c r="AJ226" s="5">
        <f t="shared" si="60"/>
        <v>84000</v>
      </c>
      <c r="AK226" s="5">
        <f t="shared" si="61"/>
        <v>88800</v>
      </c>
      <c r="AL226" s="5">
        <f t="shared" si="65"/>
        <v>93600</v>
      </c>
      <c r="AM226" s="5">
        <f t="shared" si="65"/>
        <v>98400</v>
      </c>
    </row>
    <row r="227" spans="1:39" x14ac:dyDescent="0.35">
      <c r="A227" t="s">
        <v>574</v>
      </c>
      <c r="B227" t="s">
        <v>575</v>
      </c>
      <c r="C227" t="s">
        <v>196</v>
      </c>
      <c r="D227" s="5">
        <v>27300</v>
      </c>
      <c r="E227" s="5">
        <v>31200</v>
      </c>
      <c r="F227" s="5">
        <v>35100</v>
      </c>
      <c r="G227" s="5">
        <v>39000</v>
      </c>
      <c r="H227" s="5">
        <v>42150</v>
      </c>
      <c r="I227" s="5">
        <v>45250</v>
      </c>
      <c r="J227" s="5">
        <v>48400</v>
      </c>
      <c r="K227" s="5">
        <v>51500</v>
      </c>
      <c r="L227" s="5">
        <f t="shared" si="54"/>
        <v>54600</v>
      </c>
      <c r="M227" s="5">
        <f t="shared" si="55"/>
        <v>57720</v>
      </c>
      <c r="N227" s="5">
        <f t="shared" ref="N227:O242" si="66">M227+(M227-L227)</f>
        <v>60840</v>
      </c>
      <c r="O227" s="5">
        <f t="shared" si="66"/>
        <v>63960</v>
      </c>
      <c r="P227" s="5">
        <v>16400</v>
      </c>
      <c r="Q227" s="5">
        <v>20440</v>
      </c>
      <c r="R227" s="5">
        <v>25820</v>
      </c>
      <c r="S227" s="5">
        <v>31200</v>
      </c>
      <c r="T227" s="5">
        <v>36580</v>
      </c>
      <c r="U227" s="5">
        <v>41960</v>
      </c>
      <c r="V227" s="5">
        <v>47340</v>
      </c>
      <c r="W227" s="5">
        <v>51500</v>
      </c>
      <c r="X227" s="5">
        <f t="shared" si="57"/>
        <v>43680</v>
      </c>
      <c r="Y227" s="5">
        <f t="shared" si="58"/>
        <v>46176</v>
      </c>
      <c r="Z227" s="5">
        <f t="shared" ref="Z227:AA242" si="67">Y227+(Y227-X227)</f>
        <v>48672</v>
      </c>
      <c r="AA227" s="5">
        <f t="shared" si="67"/>
        <v>51168</v>
      </c>
      <c r="AB227" s="5">
        <v>43700</v>
      </c>
      <c r="AC227" s="5">
        <v>49950</v>
      </c>
      <c r="AD227" s="5">
        <v>56200</v>
      </c>
      <c r="AE227" s="5">
        <v>62400</v>
      </c>
      <c r="AF227" s="5">
        <v>67400</v>
      </c>
      <c r="AG227" s="5">
        <v>72400</v>
      </c>
      <c r="AH227" s="5">
        <v>77400</v>
      </c>
      <c r="AI227" s="5">
        <v>82400</v>
      </c>
      <c r="AJ227" s="5">
        <f t="shared" si="60"/>
        <v>87360</v>
      </c>
      <c r="AK227" s="5">
        <f t="shared" si="61"/>
        <v>92352</v>
      </c>
      <c r="AL227" s="5">
        <f t="shared" ref="AL227:AM242" si="68">AK227+(AK227-AJ227)</f>
        <v>97344</v>
      </c>
      <c r="AM227" s="5">
        <f t="shared" si="68"/>
        <v>102336</v>
      </c>
    </row>
    <row r="228" spans="1:39" x14ac:dyDescent="0.35">
      <c r="A228" t="s">
        <v>576</v>
      </c>
      <c r="B228" t="s">
        <v>577</v>
      </c>
      <c r="C228" t="s">
        <v>127</v>
      </c>
      <c r="D228" s="5">
        <v>44100</v>
      </c>
      <c r="E228" s="5">
        <v>50400</v>
      </c>
      <c r="F228" s="5">
        <v>56700</v>
      </c>
      <c r="G228" s="5">
        <v>63000</v>
      </c>
      <c r="H228" s="5">
        <v>68050</v>
      </c>
      <c r="I228" s="5">
        <v>73100</v>
      </c>
      <c r="J228" s="5">
        <v>78150</v>
      </c>
      <c r="K228" s="5">
        <v>83200</v>
      </c>
      <c r="L228" s="5">
        <f t="shared" si="54"/>
        <v>88200</v>
      </c>
      <c r="M228" s="5">
        <f t="shared" si="55"/>
        <v>93240</v>
      </c>
      <c r="N228" s="5">
        <f t="shared" si="66"/>
        <v>98280</v>
      </c>
      <c r="O228" s="5">
        <f t="shared" si="66"/>
        <v>103320</v>
      </c>
      <c r="P228" s="5">
        <v>26500</v>
      </c>
      <c r="Q228" s="5">
        <v>30250</v>
      </c>
      <c r="R228" s="5">
        <v>34050</v>
      </c>
      <c r="S228" s="5">
        <v>37800</v>
      </c>
      <c r="T228" s="5">
        <v>40850</v>
      </c>
      <c r="U228" s="5">
        <v>43850</v>
      </c>
      <c r="V228" s="5">
        <v>47340</v>
      </c>
      <c r="W228" s="5">
        <v>52720</v>
      </c>
      <c r="X228" s="5">
        <f t="shared" si="57"/>
        <v>52920</v>
      </c>
      <c r="Y228" s="5">
        <f t="shared" si="58"/>
        <v>55944</v>
      </c>
      <c r="Z228" s="5">
        <f t="shared" si="67"/>
        <v>58968</v>
      </c>
      <c r="AA228" s="5">
        <f t="shared" si="67"/>
        <v>61992</v>
      </c>
      <c r="AB228" s="5">
        <v>68500</v>
      </c>
      <c r="AC228" s="5">
        <v>78250</v>
      </c>
      <c r="AD228" s="5">
        <v>88050</v>
      </c>
      <c r="AE228" s="5">
        <v>97800</v>
      </c>
      <c r="AF228" s="5">
        <v>105650</v>
      </c>
      <c r="AG228" s="5">
        <v>113450</v>
      </c>
      <c r="AH228" s="5">
        <v>121300</v>
      </c>
      <c r="AI228" s="5">
        <v>129100</v>
      </c>
      <c r="AJ228" s="5">
        <f t="shared" si="60"/>
        <v>136920</v>
      </c>
      <c r="AK228" s="5">
        <f t="shared" si="61"/>
        <v>144744</v>
      </c>
      <c r="AL228" s="5">
        <f t="shared" si="68"/>
        <v>152568</v>
      </c>
      <c r="AM228" s="5">
        <f t="shared" si="68"/>
        <v>160392</v>
      </c>
    </row>
    <row r="229" spans="1:39" x14ac:dyDescent="0.35">
      <c r="A229" t="s">
        <v>578</v>
      </c>
      <c r="B229" t="s">
        <v>579</v>
      </c>
      <c r="C229" t="s">
        <v>104</v>
      </c>
      <c r="D229" s="5">
        <v>26250</v>
      </c>
      <c r="E229" s="5">
        <v>30000</v>
      </c>
      <c r="F229" s="5">
        <v>33750</v>
      </c>
      <c r="G229" s="5">
        <v>37500</v>
      </c>
      <c r="H229" s="5">
        <v>40500</v>
      </c>
      <c r="I229" s="5">
        <v>43500</v>
      </c>
      <c r="J229" s="5">
        <v>46500</v>
      </c>
      <c r="K229" s="5">
        <v>49500</v>
      </c>
      <c r="L229" s="5">
        <f t="shared" si="54"/>
        <v>52500</v>
      </c>
      <c r="M229" s="5">
        <f t="shared" si="55"/>
        <v>55500</v>
      </c>
      <c r="N229" s="5">
        <f t="shared" si="66"/>
        <v>58500</v>
      </c>
      <c r="O229" s="5">
        <f t="shared" si="66"/>
        <v>61500</v>
      </c>
      <c r="P229" s="5">
        <v>15750</v>
      </c>
      <c r="Q229" s="5">
        <v>20440</v>
      </c>
      <c r="R229" s="5">
        <v>25820</v>
      </c>
      <c r="S229" s="5">
        <v>31200</v>
      </c>
      <c r="T229" s="5">
        <v>36580</v>
      </c>
      <c r="U229" s="5">
        <v>41960</v>
      </c>
      <c r="V229" s="5">
        <v>46500</v>
      </c>
      <c r="W229" s="5">
        <v>49500</v>
      </c>
      <c r="X229" s="5">
        <f t="shared" si="57"/>
        <v>43680</v>
      </c>
      <c r="Y229" s="5">
        <f t="shared" si="58"/>
        <v>46176</v>
      </c>
      <c r="Z229" s="5">
        <f t="shared" si="67"/>
        <v>48672</v>
      </c>
      <c r="AA229" s="5">
        <f t="shared" si="67"/>
        <v>51168</v>
      </c>
      <c r="AB229" s="5">
        <v>42000</v>
      </c>
      <c r="AC229" s="5">
        <v>48000</v>
      </c>
      <c r="AD229" s="5">
        <v>54000</v>
      </c>
      <c r="AE229" s="5">
        <v>60000</v>
      </c>
      <c r="AF229" s="5">
        <v>64800</v>
      </c>
      <c r="AG229" s="5">
        <v>69600</v>
      </c>
      <c r="AH229" s="5">
        <v>74400</v>
      </c>
      <c r="AI229" s="5">
        <v>79200</v>
      </c>
      <c r="AJ229" s="5">
        <f t="shared" si="60"/>
        <v>84000</v>
      </c>
      <c r="AK229" s="5">
        <f t="shared" si="61"/>
        <v>88800</v>
      </c>
      <c r="AL229" s="5">
        <f t="shared" si="68"/>
        <v>93600</v>
      </c>
      <c r="AM229" s="5">
        <f t="shared" si="68"/>
        <v>98400</v>
      </c>
    </row>
    <row r="230" spans="1:39" x14ac:dyDescent="0.35">
      <c r="A230" t="s">
        <v>580</v>
      </c>
      <c r="B230" t="s">
        <v>581</v>
      </c>
      <c r="C230" t="s">
        <v>104</v>
      </c>
      <c r="D230" s="5">
        <v>26250</v>
      </c>
      <c r="E230" s="5">
        <v>30000</v>
      </c>
      <c r="F230" s="5">
        <v>33750</v>
      </c>
      <c r="G230" s="5">
        <v>37500</v>
      </c>
      <c r="H230" s="5">
        <v>40500</v>
      </c>
      <c r="I230" s="5">
        <v>43500</v>
      </c>
      <c r="J230" s="5">
        <v>46500</v>
      </c>
      <c r="K230" s="5">
        <v>49500</v>
      </c>
      <c r="L230" s="5">
        <f t="shared" si="54"/>
        <v>52500</v>
      </c>
      <c r="M230" s="5">
        <f t="shared" si="55"/>
        <v>55500</v>
      </c>
      <c r="N230" s="5">
        <f t="shared" si="66"/>
        <v>58500</v>
      </c>
      <c r="O230" s="5">
        <f t="shared" si="66"/>
        <v>61500</v>
      </c>
      <c r="P230" s="5">
        <v>15750</v>
      </c>
      <c r="Q230" s="5">
        <v>20440</v>
      </c>
      <c r="R230" s="5">
        <v>25820</v>
      </c>
      <c r="S230" s="5">
        <v>31200</v>
      </c>
      <c r="T230" s="5">
        <v>36580</v>
      </c>
      <c r="U230" s="5">
        <v>41960</v>
      </c>
      <c r="V230" s="5">
        <v>46500</v>
      </c>
      <c r="W230" s="5">
        <v>49500</v>
      </c>
      <c r="X230" s="5">
        <f t="shared" si="57"/>
        <v>43680</v>
      </c>
      <c r="Y230" s="5">
        <f t="shared" si="58"/>
        <v>46176</v>
      </c>
      <c r="Z230" s="5">
        <f t="shared" si="67"/>
        <v>48672</v>
      </c>
      <c r="AA230" s="5">
        <f t="shared" si="67"/>
        <v>51168</v>
      </c>
      <c r="AB230" s="5">
        <v>42000</v>
      </c>
      <c r="AC230" s="5">
        <v>48000</v>
      </c>
      <c r="AD230" s="5">
        <v>54000</v>
      </c>
      <c r="AE230" s="5">
        <v>60000</v>
      </c>
      <c r="AF230" s="5">
        <v>64800</v>
      </c>
      <c r="AG230" s="5">
        <v>69600</v>
      </c>
      <c r="AH230" s="5">
        <v>74400</v>
      </c>
      <c r="AI230" s="5">
        <v>79200</v>
      </c>
      <c r="AJ230" s="5">
        <f t="shared" si="60"/>
        <v>84000</v>
      </c>
      <c r="AK230" s="5">
        <f t="shared" si="61"/>
        <v>88800</v>
      </c>
      <c r="AL230" s="5">
        <f t="shared" si="68"/>
        <v>93600</v>
      </c>
      <c r="AM230" s="5">
        <f t="shared" si="68"/>
        <v>98400</v>
      </c>
    </row>
    <row r="231" spans="1:39" x14ac:dyDescent="0.35">
      <c r="A231" t="s">
        <v>582</v>
      </c>
      <c r="B231" t="s">
        <v>583</v>
      </c>
      <c r="C231" t="s">
        <v>98</v>
      </c>
      <c r="D231" s="5">
        <v>27300</v>
      </c>
      <c r="E231" s="5">
        <v>31200</v>
      </c>
      <c r="F231" s="5">
        <v>35100</v>
      </c>
      <c r="G231" s="5">
        <v>38950</v>
      </c>
      <c r="H231" s="5">
        <v>42100</v>
      </c>
      <c r="I231" s="5">
        <v>45200</v>
      </c>
      <c r="J231" s="5">
        <v>48300</v>
      </c>
      <c r="K231" s="5">
        <v>51450</v>
      </c>
      <c r="L231" s="5">
        <f t="shared" si="54"/>
        <v>54530</v>
      </c>
      <c r="M231" s="5">
        <f t="shared" si="55"/>
        <v>57646</v>
      </c>
      <c r="N231" s="5">
        <f t="shared" si="66"/>
        <v>60762</v>
      </c>
      <c r="O231" s="5">
        <f t="shared" si="66"/>
        <v>63878</v>
      </c>
      <c r="P231" s="5">
        <v>16350</v>
      </c>
      <c r="Q231" s="5">
        <v>20440</v>
      </c>
      <c r="R231" s="5">
        <v>25820</v>
      </c>
      <c r="S231" s="5">
        <v>31200</v>
      </c>
      <c r="T231" s="5">
        <v>36580</v>
      </c>
      <c r="U231" s="5">
        <v>41960</v>
      </c>
      <c r="V231" s="5">
        <v>47340</v>
      </c>
      <c r="W231" s="5">
        <v>51450</v>
      </c>
      <c r="X231" s="5">
        <f t="shared" si="57"/>
        <v>43680</v>
      </c>
      <c r="Y231" s="5">
        <f t="shared" si="58"/>
        <v>46176</v>
      </c>
      <c r="Z231" s="5">
        <f t="shared" si="67"/>
        <v>48672</v>
      </c>
      <c r="AA231" s="5">
        <f t="shared" si="67"/>
        <v>51168</v>
      </c>
      <c r="AB231" s="5">
        <v>43650</v>
      </c>
      <c r="AC231" s="5">
        <v>49850</v>
      </c>
      <c r="AD231" s="5">
        <v>56100</v>
      </c>
      <c r="AE231" s="5">
        <v>62300</v>
      </c>
      <c r="AF231" s="5">
        <v>67300</v>
      </c>
      <c r="AG231" s="5">
        <v>72300</v>
      </c>
      <c r="AH231" s="5">
        <v>77300</v>
      </c>
      <c r="AI231" s="5">
        <v>82250</v>
      </c>
      <c r="AJ231" s="5">
        <f t="shared" si="60"/>
        <v>87220</v>
      </c>
      <c r="AK231" s="5">
        <f t="shared" si="61"/>
        <v>92204</v>
      </c>
      <c r="AL231" s="5">
        <f t="shared" si="68"/>
        <v>97188</v>
      </c>
      <c r="AM231" s="5">
        <f t="shared" si="68"/>
        <v>102172</v>
      </c>
    </row>
    <row r="232" spans="1:39" x14ac:dyDescent="0.35">
      <c r="A232" t="s">
        <v>584</v>
      </c>
      <c r="B232" t="s">
        <v>585</v>
      </c>
      <c r="C232" t="s">
        <v>101</v>
      </c>
      <c r="D232" s="5">
        <v>28500</v>
      </c>
      <c r="E232" s="5">
        <v>32600</v>
      </c>
      <c r="F232" s="5">
        <v>36650</v>
      </c>
      <c r="G232" s="5">
        <v>40700</v>
      </c>
      <c r="H232" s="5">
        <v>44000</v>
      </c>
      <c r="I232" s="5">
        <v>47250</v>
      </c>
      <c r="J232" s="5">
        <v>50500</v>
      </c>
      <c r="K232" s="5">
        <v>53750</v>
      </c>
      <c r="L232" s="5">
        <f t="shared" si="54"/>
        <v>56980</v>
      </c>
      <c r="M232" s="5">
        <f t="shared" si="55"/>
        <v>60236</v>
      </c>
      <c r="N232" s="5">
        <f t="shared" si="66"/>
        <v>63492</v>
      </c>
      <c r="O232" s="5">
        <f t="shared" si="66"/>
        <v>66748</v>
      </c>
      <c r="P232" s="5">
        <v>17100</v>
      </c>
      <c r="Q232" s="5">
        <v>20440</v>
      </c>
      <c r="R232" s="5">
        <v>25820</v>
      </c>
      <c r="S232" s="5">
        <v>31200</v>
      </c>
      <c r="T232" s="5">
        <v>36580</v>
      </c>
      <c r="U232" s="5">
        <v>41960</v>
      </c>
      <c r="V232" s="5">
        <v>47340</v>
      </c>
      <c r="W232" s="5">
        <v>52720</v>
      </c>
      <c r="X232" s="5">
        <f t="shared" si="57"/>
        <v>43680</v>
      </c>
      <c r="Y232" s="5">
        <f t="shared" si="58"/>
        <v>46176</v>
      </c>
      <c r="Z232" s="5">
        <f t="shared" si="67"/>
        <v>48672</v>
      </c>
      <c r="AA232" s="5">
        <f t="shared" si="67"/>
        <v>51168</v>
      </c>
      <c r="AB232" s="5">
        <v>45600</v>
      </c>
      <c r="AC232" s="5">
        <v>52100</v>
      </c>
      <c r="AD232" s="5">
        <v>58600</v>
      </c>
      <c r="AE232" s="5">
        <v>65100</v>
      </c>
      <c r="AF232" s="5">
        <v>70350</v>
      </c>
      <c r="AG232" s="5">
        <v>75550</v>
      </c>
      <c r="AH232" s="5">
        <v>80750</v>
      </c>
      <c r="AI232" s="5">
        <v>85950</v>
      </c>
      <c r="AJ232" s="5">
        <f t="shared" si="60"/>
        <v>91140</v>
      </c>
      <c r="AK232" s="5">
        <f t="shared" si="61"/>
        <v>96348</v>
      </c>
      <c r="AL232" s="5">
        <f t="shared" si="68"/>
        <v>101556</v>
      </c>
      <c r="AM232" s="5">
        <f t="shared" si="68"/>
        <v>106764</v>
      </c>
    </row>
    <row r="233" spans="1:39" x14ac:dyDescent="0.35">
      <c r="A233" t="s">
        <v>586</v>
      </c>
      <c r="B233" t="s">
        <v>587</v>
      </c>
      <c r="C233" t="s">
        <v>588</v>
      </c>
      <c r="D233" s="5">
        <v>26250</v>
      </c>
      <c r="E233" s="5">
        <v>30000</v>
      </c>
      <c r="F233" s="5">
        <v>33750</v>
      </c>
      <c r="G233" s="5">
        <v>37500</v>
      </c>
      <c r="H233" s="5">
        <v>40500</v>
      </c>
      <c r="I233" s="5">
        <v>43500</v>
      </c>
      <c r="J233" s="5">
        <v>46500</v>
      </c>
      <c r="K233" s="5">
        <v>49500</v>
      </c>
      <c r="L233" s="5">
        <f t="shared" si="54"/>
        <v>52500</v>
      </c>
      <c r="M233" s="5">
        <f t="shared" si="55"/>
        <v>55500</v>
      </c>
      <c r="N233" s="5">
        <f t="shared" si="66"/>
        <v>58500</v>
      </c>
      <c r="O233" s="5">
        <f t="shared" si="66"/>
        <v>61500</v>
      </c>
      <c r="P233" s="5">
        <v>15750</v>
      </c>
      <c r="Q233" s="5">
        <v>20440</v>
      </c>
      <c r="R233" s="5">
        <v>25820</v>
      </c>
      <c r="S233" s="5">
        <v>31200</v>
      </c>
      <c r="T233" s="5">
        <v>36580</v>
      </c>
      <c r="U233" s="5">
        <v>41960</v>
      </c>
      <c r="V233" s="5">
        <v>46500</v>
      </c>
      <c r="W233" s="5">
        <v>49500</v>
      </c>
      <c r="X233" s="5">
        <f t="shared" si="57"/>
        <v>43680</v>
      </c>
      <c r="Y233" s="5">
        <f t="shared" si="58"/>
        <v>46176</v>
      </c>
      <c r="Z233" s="5">
        <f t="shared" si="67"/>
        <v>48672</v>
      </c>
      <c r="AA233" s="5">
        <f t="shared" si="67"/>
        <v>51168</v>
      </c>
      <c r="AB233" s="5">
        <v>42000</v>
      </c>
      <c r="AC233" s="5">
        <v>48000</v>
      </c>
      <c r="AD233" s="5">
        <v>54000</v>
      </c>
      <c r="AE233" s="5">
        <v>60000</v>
      </c>
      <c r="AF233" s="5">
        <v>64800</v>
      </c>
      <c r="AG233" s="5">
        <v>69600</v>
      </c>
      <c r="AH233" s="5">
        <v>74400</v>
      </c>
      <c r="AI233" s="5">
        <v>79200</v>
      </c>
      <c r="AJ233" s="5">
        <f t="shared" si="60"/>
        <v>84000</v>
      </c>
      <c r="AK233" s="5">
        <f t="shared" si="61"/>
        <v>88800</v>
      </c>
      <c r="AL233" s="5">
        <f t="shared" si="68"/>
        <v>93600</v>
      </c>
      <c r="AM233" s="5">
        <f t="shared" si="68"/>
        <v>98400</v>
      </c>
    </row>
    <row r="234" spans="1:39" x14ac:dyDescent="0.35">
      <c r="A234" t="s">
        <v>589</v>
      </c>
      <c r="B234" t="s">
        <v>590</v>
      </c>
      <c r="C234" t="s">
        <v>246</v>
      </c>
      <c r="D234" s="5">
        <v>26250</v>
      </c>
      <c r="E234" s="5">
        <v>30000</v>
      </c>
      <c r="F234" s="5">
        <v>33750</v>
      </c>
      <c r="G234" s="5">
        <v>37500</v>
      </c>
      <c r="H234" s="5">
        <v>40500</v>
      </c>
      <c r="I234" s="5">
        <v>43500</v>
      </c>
      <c r="J234" s="5">
        <v>46500</v>
      </c>
      <c r="K234" s="5">
        <v>49500</v>
      </c>
      <c r="L234" s="5">
        <f t="shared" si="54"/>
        <v>52500</v>
      </c>
      <c r="M234" s="5">
        <f t="shared" si="55"/>
        <v>55500</v>
      </c>
      <c r="N234" s="5">
        <f t="shared" si="66"/>
        <v>58500</v>
      </c>
      <c r="O234" s="5">
        <f t="shared" si="66"/>
        <v>61500</v>
      </c>
      <c r="P234" s="5">
        <v>15750</v>
      </c>
      <c r="Q234" s="5">
        <v>20440</v>
      </c>
      <c r="R234" s="5">
        <v>25820</v>
      </c>
      <c r="S234" s="5">
        <v>31200</v>
      </c>
      <c r="T234" s="5">
        <v>36580</v>
      </c>
      <c r="U234" s="5">
        <v>41960</v>
      </c>
      <c r="V234" s="5">
        <v>46500</v>
      </c>
      <c r="W234" s="5">
        <v>49500</v>
      </c>
      <c r="X234" s="5">
        <f t="shared" si="57"/>
        <v>43680</v>
      </c>
      <c r="Y234" s="5">
        <f t="shared" si="58"/>
        <v>46176</v>
      </c>
      <c r="Z234" s="5">
        <f t="shared" si="67"/>
        <v>48672</v>
      </c>
      <c r="AA234" s="5">
        <f t="shared" si="67"/>
        <v>51168</v>
      </c>
      <c r="AB234" s="5">
        <v>42000</v>
      </c>
      <c r="AC234" s="5">
        <v>48000</v>
      </c>
      <c r="AD234" s="5">
        <v>54000</v>
      </c>
      <c r="AE234" s="5">
        <v>60000</v>
      </c>
      <c r="AF234" s="5">
        <v>64800</v>
      </c>
      <c r="AG234" s="5">
        <v>69600</v>
      </c>
      <c r="AH234" s="5">
        <v>74400</v>
      </c>
      <c r="AI234" s="5">
        <v>79200</v>
      </c>
      <c r="AJ234" s="5">
        <f t="shared" si="60"/>
        <v>84000</v>
      </c>
      <c r="AK234" s="5">
        <f t="shared" si="61"/>
        <v>88800</v>
      </c>
      <c r="AL234" s="5">
        <f t="shared" si="68"/>
        <v>93600</v>
      </c>
      <c r="AM234" s="5">
        <f t="shared" si="68"/>
        <v>98400</v>
      </c>
    </row>
    <row r="235" spans="1:39" x14ac:dyDescent="0.35">
      <c r="A235" t="s">
        <v>591</v>
      </c>
      <c r="B235" t="s">
        <v>592</v>
      </c>
      <c r="C235" t="s">
        <v>98</v>
      </c>
      <c r="D235" s="5">
        <v>28000</v>
      </c>
      <c r="E235" s="5">
        <v>32000</v>
      </c>
      <c r="F235" s="5">
        <v>36000</v>
      </c>
      <c r="G235" s="5">
        <v>40000</v>
      </c>
      <c r="H235" s="5">
        <v>43200</v>
      </c>
      <c r="I235" s="5">
        <v>46400</v>
      </c>
      <c r="J235" s="5">
        <v>49600</v>
      </c>
      <c r="K235" s="5">
        <v>52800</v>
      </c>
      <c r="L235" s="5">
        <f t="shared" si="54"/>
        <v>56000</v>
      </c>
      <c r="M235" s="5">
        <f t="shared" si="55"/>
        <v>59200</v>
      </c>
      <c r="N235" s="5">
        <f t="shared" si="66"/>
        <v>62400</v>
      </c>
      <c r="O235" s="5">
        <f t="shared" si="66"/>
        <v>65600</v>
      </c>
      <c r="P235" s="5">
        <v>16800</v>
      </c>
      <c r="Q235" s="5">
        <v>20440</v>
      </c>
      <c r="R235" s="5">
        <v>25820</v>
      </c>
      <c r="S235" s="5">
        <v>31200</v>
      </c>
      <c r="T235" s="5">
        <v>36580</v>
      </c>
      <c r="U235" s="5">
        <v>41960</v>
      </c>
      <c r="V235" s="5">
        <v>47340</v>
      </c>
      <c r="W235" s="5">
        <v>52720</v>
      </c>
      <c r="X235" s="5">
        <f t="shared" si="57"/>
        <v>43680</v>
      </c>
      <c r="Y235" s="5">
        <f t="shared" si="58"/>
        <v>46176</v>
      </c>
      <c r="Z235" s="5">
        <f t="shared" si="67"/>
        <v>48672</v>
      </c>
      <c r="AA235" s="5">
        <f t="shared" si="67"/>
        <v>51168</v>
      </c>
      <c r="AB235" s="5">
        <v>44800</v>
      </c>
      <c r="AC235" s="5">
        <v>51200</v>
      </c>
      <c r="AD235" s="5">
        <v>57600</v>
      </c>
      <c r="AE235" s="5">
        <v>64000</v>
      </c>
      <c r="AF235" s="5">
        <v>69150</v>
      </c>
      <c r="AG235" s="5">
        <v>74250</v>
      </c>
      <c r="AH235" s="5">
        <v>79400</v>
      </c>
      <c r="AI235" s="5">
        <v>84500</v>
      </c>
      <c r="AJ235" s="5">
        <f t="shared" si="60"/>
        <v>89600</v>
      </c>
      <c r="AK235" s="5">
        <f t="shared" si="61"/>
        <v>94720</v>
      </c>
      <c r="AL235" s="5">
        <f t="shared" si="68"/>
        <v>99840</v>
      </c>
      <c r="AM235" s="5">
        <f t="shared" si="68"/>
        <v>104960</v>
      </c>
    </row>
    <row r="236" spans="1:39" x14ac:dyDescent="0.35">
      <c r="A236" t="s">
        <v>593</v>
      </c>
      <c r="B236" t="s">
        <v>594</v>
      </c>
      <c r="C236" t="s">
        <v>170</v>
      </c>
      <c r="D236" s="5">
        <v>28200</v>
      </c>
      <c r="E236" s="5">
        <v>32200</v>
      </c>
      <c r="F236" s="5">
        <v>36200</v>
      </c>
      <c r="G236" s="5">
        <v>40250</v>
      </c>
      <c r="H236" s="5">
        <v>43500</v>
      </c>
      <c r="I236" s="5">
        <v>46700</v>
      </c>
      <c r="J236" s="5">
        <v>49900</v>
      </c>
      <c r="K236" s="5">
        <v>53150</v>
      </c>
      <c r="L236" s="5">
        <f t="shared" si="54"/>
        <v>56350</v>
      </c>
      <c r="M236" s="5">
        <f t="shared" si="55"/>
        <v>59570</v>
      </c>
      <c r="N236" s="5">
        <f t="shared" si="66"/>
        <v>62790</v>
      </c>
      <c r="O236" s="5">
        <f t="shared" si="66"/>
        <v>66010</v>
      </c>
      <c r="P236" s="5">
        <v>16950</v>
      </c>
      <c r="Q236" s="5">
        <v>20440</v>
      </c>
      <c r="R236" s="5">
        <v>25820</v>
      </c>
      <c r="S236" s="5">
        <v>31200</v>
      </c>
      <c r="T236" s="5">
        <v>36580</v>
      </c>
      <c r="U236" s="5">
        <v>41960</v>
      </c>
      <c r="V236" s="5">
        <v>47340</v>
      </c>
      <c r="W236" s="5">
        <v>52720</v>
      </c>
      <c r="X236" s="5">
        <f t="shared" si="57"/>
        <v>43680</v>
      </c>
      <c r="Y236" s="5">
        <f t="shared" si="58"/>
        <v>46176</v>
      </c>
      <c r="Z236" s="5">
        <f t="shared" si="67"/>
        <v>48672</v>
      </c>
      <c r="AA236" s="5">
        <f t="shared" si="67"/>
        <v>51168</v>
      </c>
      <c r="AB236" s="5">
        <v>45100</v>
      </c>
      <c r="AC236" s="5">
        <v>51500</v>
      </c>
      <c r="AD236" s="5">
        <v>57950</v>
      </c>
      <c r="AE236" s="5">
        <v>64400</v>
      </c>
      <c r="AF236" s="5">
        <v>69550</v>
      </c>
      <c r="AG236" s="5">
        <v>74700</v>
      </c>
      <c r="AH236" s="5">
        <v>79900</v>
      </c>
      <c r="AI236" s="5">
        <v>85000</v>
      </c>
      <c r="AJ236" s="5">
        <f t="shared" si="60"/>
        <v>90160</v>
      </c>
      <c r="AK236" s="5">
        <f t="shared" si="61"/>
        <v>95312</v>
      </c>
      <c r="AL236" s="5">
        <f t="shared" si="68"/>
        <v>100464</v>
      </c>
      <c r="AM236" s="5">
        <f t="shared" si="68"/>
        <v>105616</v>
      </c>
    </row>
    <row r="237" spans="1:39" x14ac:dyDescent="0.35">
      <c r="A237" t="s">
        <v>595</v>
      </c>
      <c r="B237" t="s">
        <v>596</v>
      </c>
      <c r="C237" t="s">
        <v>119</v>
      </c>
      <c r="D237" s="5">
        <v>26650</v>
      </c>
      <c r="E237" s="5">
        <v>30450</v>
      </c>
      <c r="F237" s="5">
        <v>34250</v>
      </c>
      <c r="G237" s="5">
        <v>38050</v>
      </c>
      <c r="H237" s="5">
        <v>41100</v>
      </c>
      <c r="I237" s="5">
        <v>44150</v>
      </c>
      <c r="J237" s="5">
        <v>47200</v>
      </c>
      <c r="K237" s="5">
        <v>50250</v>
      </c>
      <c r="L237" s="5">
        <f t="shared" si="54"/>
        <v>53270</v>
      </c>
      <c r="M237" s="5">
        <f t="shared" si="55"/>
        <v>56314</v>
      </c>
      <c r="N237" s="5">
        <f t="shared" si="66"/>
        <v>59358</v>
      </c>
      <c r="O237" s="5">
        <f t="shared" si="66"/>
        <v>62402</v>
      </c>
      <c r="P237" s="5">
        <v>16000</v>
      </c>
      <c r="Q237" s="5">
        <v>20440</v>
      </c>
      <c r="R237" s="5">
        <v>25820</v>
      </c>
      <c r="S237" s="5">
        <v>31200</v>
      </c>
      <c r="T237" s="5">
        <v>36580</v>
      </c>
      <c r="U237" s="5">
        <v>41960</v>
      </c>
      <c r="V237" s="5">
        <v>47200</v>
      </c>
      <c r="W237" s="5">
        <v>50250</v>
      </c>
      <c r="X237" s="5">
        <f t="shared" si="57"/>
        <v>43680</v>
      </c>
      <c r="Y237" s="5">
        <f t="shared" si="58"/>
        <v>46176</v>
      </c>
      <c r="Z237" s="5">
        <f t="shared" si="67"/>
        <v>48672</v>
      </c>
      <c r="AA237" s="5">
        <f t="shared" si="67"/>
        <v>51168</v>
      </c>
      <c r="AB237" s="5">
        <v>42650</v>
      </c>
      <c r="AC237" s="5">
        <v>48750</v>
      </c>
      <c r="AD237" s="5">
        <v>54850</v>
      </c>
      <c r="AE237" s="5">
        <v>60900</v>
      </c>
      <c r="AF237" s="5">
        <v>65800</v>
      </c>
      <c r="AG237" s="5">
        <v>70650</v>
      </c>
      <c r="AH237" s="5">
        <v>75550</v>
      </c>
      <c r="AI237" s="5">
        <v>80400</v>
      </c>
      <c r="AJ237" s="5">
        <f t="shared" si="60"/>
        <v>85260</v>
      </c>
      <c r="AK237" s="5">
        <f t="shared" si="61"/>
        <v>90132</v>
      </c>
      <c r="AL237" s="5">
        <f t="shared" si="68"/>
        <v>95004</v>
      </c>
      <c r="AM237" s="5">
        <f t="shared" si="68"/>
        <v>99876</v>
      </c>
    </row>
    <row r="238" spans="1:39" x14ac:dyDescent="0.35">
      <c r="A238" t="s">
        <v>597</v>
      </c>
      <c r="B238" t="s">
        <v>598</v>
      </c>
      <c r="C238" t="s">
        <v>119</v>
      </c>
      <c r="D238" s="5">
        <v>33150</v>
      </c>
      <c r="E238" s="5">
        <v>37850</v>
      </c>
      <c r="F238" s="5">
        <v>42600</v>
      </c>
      <c r="G238" s="5">
        <v>47300</v>
      </c>
      <c r="H238" s="5">
        <v>51100</v>
      </c>
      <c r="I238" s="5">
        <v>54900</v>
      </c>
      <c r="J238" s="5">
        <v>58700</v>
      </c>
      <c r="K238" s="5">
        <v>62450</v>
      </c>
      <c r="L238" s="5">
        <f t="shared" si="54"/>
        <v>66220</v>
      </c>
      <c r="M238" s="5">
        <f t="shared" si="55"/>
        <v>70004</v>
      </c>
      <c r="N238" s="5">
        <f t="shared" si="66"/>
        <v>73788</v>
      </c>
      <c r="O238" s="5">
        <f t="shared" si="66"/>
        <v>77572</v>
      </c>
      <c r="P238" s="5">
        <v>19900</v>
      </c>
      <c r="Q238" s="5">
        <v>22750</v>
      </c>
      <c r="R238" s="5">
        <v>25820</v>
      </c>
      <c r="S238" s="5">
        <v>31200</v>
      </c>
      <c r="T238" s="5">
        <v>36580</v>
      </c>
      <c r="U238" s="5">
        <v>41960</v>
      </c>
      <c r="V238" s="5">
        <v>47340</v>
      </c>
      <c r="W238" s="5">
        <v>52720</v>
      </c>
      <c r="X238" s="5">
        <f t="shared" si="57"/>
        <v>43680</v>
      </c>
      <c r="Y238" s="5">
        <f t="shared" si="58"/>
        <v>46176</v>
      </c>
      <c r="Z238" s="5">
        <f t="shared" si="67"/>
        <v>48672</v>
      </c>
      <c r="AA238" s="5">
        <f t="shared" si="67"/>
        <v>51168</v>
      </c>
      <c r="AB238" s="5">
        <v>53000</v>
      </c>
      <c r="AC238" s="5">
        <v>60600</v>
      </c>
      <c r="AD238" s="5">
        <v>68150</v>
      </c>
      <c r="AE238" s="5">
        <v>75700</v>
      </c>
      <c r="AF238" s="5">
        <v>81800</v>
      </c>
      <c r="AG238" s="5">
        <v>87850</v>
      </c>
      <c r="AH238" s="5">
        <v>93900</v>
      </c>
      <c r="AI238" s="5">
        <v>99950</v>
      </c>
      <c r="AJ238" s="5">
        <f t="shared" si="60"/>
        <v>105980</v>
      </c>
      <c r="AK238" s="5">
        <f t="shared" si="61"/>
        <v>112036</v>
      </c>
      <c r="AL238" s="5">
        <f t="shared" si="68"/>
        <v>118092</v>
      </c>
      <c r="AM238" s="5">
        <f t="shared" si="68"/>
        <v>124148</v>
      </c>
    </row>
    <row r="239" spans="1:39" x14ac:dyDescent="0.35">
      <c r="A239" t="s">
        <v>599</v>
      </c>
      <c r="B239" t="s">
        <v>600</v>
      </c>
      <c r="C239" t="s">
        <v>101</v>
      </c>
      <c r="D239" s="5">
        <v>26850</v>
      </c>
      <c r="E239" s="5">
        <v>30700</v>
      </c>
      <c r="F239" s="5">
        <v>34550</v>
      </c>
      <c r="G239" s="5">
        <v>38350</v>
      </c>
      <c r="H239" s="5">
        <v>41450</v>
      </c>
      <c r="I239" s="5">
        <v>44500</v>
      </c>
      <c r="J239" s="5">
        <v>47600</v>
      </c>
      <c r="K239" s="5">
        <v>50650</v>
      </c>
      <c r="L239" s="5">
        <f t="shared" si="54"/>
        <v>53690</v>
      </c>
      <c r="M239" s="5">
        <f t="shared" si="55"/>
        <v>56758</v>
      </c>
      <c r="N239" s="5">
        <f t="shared" si="66"/>
        <v>59826</v>
      </c>
      <c r="O239" s="5">
        <f t="shared" si="66"/>
        <v>62894</v>
      </c>
      <c r="P239" s="5">
        <v>16100</v>
      </c>
      <c r="Q239" s="5">
        <v>20440</v>
      </c>
      <c r="R239" s="5">
        <v>25820</v>
      </c>
      <c r="S239" s="5">
        <v>31200</v>
      </c>
      <c r="T239" s="5">
        <v>36580</v>
      </c>
      <c r="U239" s="5">
        <v>41960</v>
      </c>
      <c r="V239" s="5">
        <v>47340</v>
      </c>
      <c r="W239" s="5">
        <v>50650</v>
      </c>
      <c r="X239" s="5">
        <f t="shared" si="57"/>
        <v>43680</v>
      </c>
      <c r="Y239" s="5">
        <f t="shared" si="58"/>
        <v>46176</v>
      </c>
      <c r="Z239" s="5">
        <f t="shared" si="67"/>
        <v>48672</v>
      </c>
      <c r="AA239" s="5">
        <f t="shared" si="67"/>
        <v>51168</v>
      </c>
      <c r="AB239" s="5">
        <v>42950</v>
      </c>
      <c r="AC239" s="5">
        <v>49100</v>
      </c>
      <c r="AD239" s="5">
        <v>55250</v>
      </c>
      <c r="AE239" s="5">
        <v>61350</v>
      </c>
      <c r="AF239" s="5">
        <v>66300</v>
      </c>
      <c r="AG239" s="5">
        <v>71200</v>
      </c>
      <c r="AH239" s="5">
        <v>76100</v>
      </c>
      <c r="AI239" s="5">
        <v>81000</v>
      </c>
      <c r="AJ239" s="5">
        <f t="shared" si="60"/>
        <v>85890</v>
      </c>
      <c r="AK239" s="5">
        <f t="shared" si="61"/>
        <v>90798</v>
      </c>
      <c r="AL239" s="5">
        <f t="shared" si="68"/>
        <v>95706</v>
      </c>
      <c r="AM239" s="5">
        <f t="shared" si="68"/>
        <v>100614</v>
      </c>
    </row>
    <row r="240" spans="1:39" x14ac:dyDescent="0.35">
      <c r="A240" t="s">
        <v>601</v>
      </c>
      <c r="B240" t="s">
        <v>602</v>
      </c>
      <c r="C240" t="s">
        <v>151</v>
      </c>
      <c r="D240" s="5">
        <v>31950</v>
      </c>
      <c r="E240" s="5">
        <v>36500</v>
      </c>
      <c r="F240" s="5">
        <v>41050</v>
      </c>
      <c r="G240" s="5">
        <v>45650</v>
      </c>
      <c r="H240" s="5">
        <v>49300</v>
      </c>
      <c r="I240" s="5">
        <v>52950</v>
      </c>
      <c r="J240" s="5">
        <v>56650</v>
      </c>
      <c r="K240" s="5">
        <v>60250</v>
      </c>
      <c r="L240" s="5">
        <f t="shared" si="54"/>
        <v>63909.999999999993</v>
      </c>
      <c r="M240" s="5">
        <f t="shared" si="55"/>
        <v>67562</v>
      </c>
      <c r="N240" s="5">
        <f t="shared" si="66"/>
        <v>71214</v>
      </c>
      <c r="O240" s="5">
        <f t="shared" si="66"/>
        <v>74866</v>
      </c>
      <c r="P240" s="5">
        <v>19200</v>
      </c>
      <c r="Q240" s="5">
        <v>21950</v>
      </c>
      <c r="R240" s="5">
        <v>25820</v>
      </c>
      <c r="S240" s="5">
        <v>31200</v>
      </c>
      <c r="T240" s="5">
        <v>36580</v>
      </c>
      <c r="U240" s="5">
        <v>41960</v>
      </c>
      <c r="V240" s="5">
        <v>47340</v>
      </c>
      <c r="W240" s="5">
        <v>52720</v>
      </c>
      <c r="X240" s="5">
        <f t="shared" si="57"/>
        <v>43680</v>
      </c>
      <c r="Y240" s="5">
        <f t="shared" si="58"/>
        <v>46176</v>
      </c>
      <c r="Z240" s="5">
        <f t="shared" si="67"/>
        <v>48672</v>
      </c>
      <c r="AA240" s="5">
        <f t="shared" si="67"/>
        <v>51168</v>
      </c>
      <c r="AB240" s="5">
        <v>51100</v>
      </c>
      <c r="AC240" s="5">
        <v>58400</v>
      </c>
      <c r="AD240" s="5">
        <v>65700</v>
      </c>
      <c r="AE240" s="5">
        <v>73000</v>
      </c>
      <c r="AF240" s="5">
        <v>78850</v>
      </c>
      <c r="AG240" s="5">
        <v>84700</v>
      </c>
      <c r="AH240" s="5">
        <v>90550</v>
      </c>
      <c r="AI240" s="5">
        <v>96400</v>
      </c>
      <c r="AJ240" s="5">
        <f t="shared" si="60"/>
        <v>102200</v>
      </c>
      <c r="AK240" s="5">
        <f t="shared" si="61"/>
        <v>108040</v>
      </c>
      <c r="AL240" s="5">
        <f t="shared" si="68"/>
        <v>113880</v>
      </c>
      <c r="AM240" s="5">
        <f t="shared" si="68"/>
        <v>119720</v>
      </c>
    </row>
    <row r="241" spans="1:39" x14ac:dyDescent="0.35">
      <c r="A241" t="s">
        <v>603</v>
      </c>
      <c r="B241" t="s">
        <v>604</v>
      </c>
      <c r="C241" t="s">
        <v>369</v>
      </c>
      <c r="D241" s="5">
        <v>26250</v>
      </c>
      <c r="E241" s="5">
        <v>30000</v>
      </c>
      <c r="F241" s="5">
        <v>33750</v>
      </c>
      <c r="G241" s="5">
        <v>37500</v>
      </c>
      <c r="H241" s="5">
        <v>40500</v>
      </c>
      <c r="I241" s="5">
        <v>43500</v>
      </c>
      <c r="J241" s="5">
        <v>46500</v>
      </c>
      <c r="K241" s="5">
        <v>49500</v>
      </c>
      <c r="L241" s="5">
        <f t="shared" si="54"/>
        <v>52500</v>
      </c>
      <c r="M241" s="5">
        <f t="shared" si="55"/>
        <v>55500</v>
      </c>
      <c r="N241" s="5">
        <f t="shared" si="66"/>
        <v>58500</v>
      </c>
      <c r="O241" s="5">
        <f t="shared" si="66"/>
        <v>61500</v>
      </c>
      <c r="P241" s="5">
        <v>15750</v>
      </c>
      <c r="Q241" s="5">
        <v>20440</v>
      </c>
      <c r="R241" s="5">
        <v>25820</v>
      </c>
      <c r="S241" s="5">
        <v>31200</v>
      </c>
      <c r="T241" s="5">
        <v>36580</v>
      </c>
      <c r="U241" s="5">
        <v>41960</v>
      </c>
      <c r="V241" s="5">
        <v>46500</v>
      </c>
      <c r="W241" s="5">
        <v>49500</v>
      </c>
      <c r="X241" s="5">
        <f t="shared" si="57"/>
        <v>43680</v>
      </c>
      <c r="Y241" s="5">
        <f t="shared" si="58"/>
        <v>46176</v>
      </c>
      <c r="Z241" s="5">
        <f t="shared" si="67"/>
        <v>48672</v>
      </c>
      <c r="AA241" s="5">
        <f t="shared" si="67"/>
        <v>51168</v>
      </c>
      <c r="AB241" s="5">
        <v>42000</v>
      </c>
      <c r="AC241" s="5">
        <v>48000</v>
      </c>
      <c r="AD241" s="5">
        <v>54000</v>
      </c>
      <c r="AE241" s="5">
        <v>60000</v>
      </c>
      <c r="AF241" s="5">
        <v>64800</v>
      </c>
      <c r="AG241" s="5">
        <v>69600</v>
      </c>
      <c r="AH241" s="5">
        <v>74400</v>
      </c>
      <c r="AI241" s="5">
        <v>79200</v>
      </c>
      <c r="AJ241" s="5">
        <f t="shared" si="60"/>
        <v>84000</v>
      </c>
      <c r="AK241" s="5">
        <f t="shared" si="61"/>
        <v>88800</v>
      </c>
      <c r="AL241" s="5">
        <f t="shared" si="68"/>
        <v>93600</v>
      </c>
      <c r="AM241" s="5">
        <f t="shared" si="68"/>
        <v>98400</v>
      </c>
    </row>
    <row r="242" spans="1:39" x14ac:dyDescent="0.35">
      <c r="A242" t="s">
        <v>605</v>
      </c>
      <c r="B242" t="s">
        <v>606</v>
      </c>
      <c r="C242" t="s">
        <v>119</v>
      </c>
      <c r="D242" s="5">
        <v>26650</v>
      </c>
      <c r="E242" s="5">
        <v>30450</v>
      </c>
      <c r="F242" s="5">
        <v>34250</v>
      </c>
      <c r="G242" s="5">
        <v>38050</v>
      </c>
      <c r="H242" s="5">
        <v>41100</v>
      </c>
      <c r="I242" s="5">
        <v>44150</v>
      </c>
      <c r="J242" s="5">
        <v>47200</v>
      </c>
      <c r="K242" s="5">
        <v>50250</v>
      </c>
      <c r="L242" s="5">
        <f t="shared" si="54"/>
        <v>53270</v>
      </c>
      <c r="M242" s="5">
        <f t="shared" si="55"/>
        <v>56314</v>
      </c>
      <c r="N242" s="5">
        <f t="shared" si="66"/>
        <v>59358</v>
      </c>
      <c r="O242" s="5">
        <f t="shared" si="66"/>
        <v>62402</v>
      </c>
      <c r="P242" s="5">
        <v>16000</v>
      </c>
      <c r="Q242" s="5">
        <v>20440</v>
      </c>
      <c r="R242" s="5">
        <v>25820</v>
      </c>
      <c r="S242" s="5">
        <v>31200</v>
      </c>
      <c r="T242" s="5">
        <v>36580</v>
      </c>
      <c r="U242" s="5">
        <v>41960</v>
      </c>
      <c r="V242" s="5">
        <v>47200</v>
      </c>
      <c r="W242" s="5">
        <v>50250</v>
      </c>
      <c r="X242" s="5">
        <f t="shared" si="57"/>
        <v>43680</v>
      </c>
      <c r="Y242" s="5">
        <f t="shared" si="58"/>
        <v>46176</v>
      </c>
      <c r="Z242" s="5">
        <f t="shared" si="67"/>
        <v>48672</v>
      </c>
      <c r="AA242" s="5">
        <f t="shared" si="67"/>
        <v>51168</v>
      </c>
      <c r="AB242" s="5">
        <v>42650</v>
      </c>
      <c r="AC242" s="5">
        <v>48750</v>
      </c>
      <c r="AD242" s="5">
        <v>54850</v>
      </c>
      <c r="AE242" s="5">
        <v>60900</v>
      </c>
      <c r="AF242" s="5">
        <v>65800</v>
      </c>
      <c r="AG242" s="5">
        <v>70650</v>
      </c>
      <c r="AH242" s="5">
        <v>75550</v>
      </c>
      <c r="AI242" s="5">
        <v>80400</v>
      </c>
      <c r="AJ242" s="5">
        <f t="shared" si="60"/>
        <v>85260</v>
      </c>
      <c r="AK242" s="5">
        <f t="shared" si="61"/>
        <v>90132</v>
      </c>
      <c r="AL242" s="5">
        <f t="shared" si="68"/>
        <v>95004</v>
      </c>
      <c r="AM242" s="5">
        <f t="shared" si="68"/>
        <v>99876</v>
      </c>
    </row>
    <row r="243" spans="1:39" x14ac:dyDescent="0.35">
      <c r="A243" t="s">
        <v>607</v>
      </c>
      <c r="B243" t="s">
        <v>608</v>
      </c>
      <c r="C243" t="s">
        <v>113</v>
      </c>
      <c r="D243" s="5">
        <v>26250</v>
      </c>
      <c r="E243" s="5">
        <v>30000</v>
      </c>
      <c r="F243" s="5">
        <v>33750</v>
      </c>
      <c r="G243" s="5">
        <v>37500</v>
      </c>
      <c r="H243" s="5">
        <v>40500</v>
      </c>
      <c r="I243" s="5">
        <v>43500</v>
      </c>
      <c r="J243" s="5">
        <v>46500</v>
      </c>
      <c r="K243" s="5">
        <v>49500</v>
      </c>
      <c r="L243" s="5">
        <f t="shared" si="54"/>
        <v>52500</v>
      </c>
      <c r="M243" s="5">
        <f t="shared" si="55"/>
        <v>55500</v>
      </c>
      <c r="N243" s="5">
        <f t="shared" ref="N243:O255" si="69">M243+(M243-L243)</f>
        <v>58500</v>
      </c>
      <c r="O243" s="5">
        <f t="shared" si="69"/>
        <v>61500</v>
      </c>
      <c r="P243" s="5">
        <v>15750</v>
      </c>
      <c r="Q243" s="5">
        <v>20440</v>
      </c>
      <c r="R243" s="5">
        <v>25820</v>
      </c>
      <c r="S243" s="5">
        <v>31200</v>
      </c>
      <c r="T243" s="5">
        <v>36580</v>
      </c>
      <c r="U243" s="5">
        <v>41960</v>
      </c>
      <c r="V243" s="5">
        <v>46500</v>
      </c>
      <c r="W243" s="5">
        <v>49500</v>
      </c>
      <c r="X243" s="5">
        <f t="shared" si="57"/>
        <v>43680</v>
      </c>
      <c r="Y243" s="5">
        <f t="shared" si="58"/>
        <v>46176</v>
      </c>
      <c r="Z243" s="5">
        <f t="shared" ref="Z243:AA255" si="70">Y243+(Y243-X243)</f>
        <v>48672</v>
      </c>
      <c r="AA243" s="5">
        <f t="shared" si="70"/>
        <v>51168</v>
      </c>
      <c r="AB243" s="5">
        <v>42000</v>
      </c>
      <c r="AC243" s="5">
        <v>48000</v>
      </c>
      <c r="AD243" s="5">
        <v>54000</v>
      </c>
      <c r="AE243" s="5">
        <v>60000</v>
      </c>
      <c r="AF243" s="5">
        <v>64800</v>
      </c>
      <c r="AG243" s="5">
        <v>69600</v>
      </c>
      <c r="AH243" s="5">
        <v>74400</v>
      </c>
      <c r="AI243" s="5">
        <v>79200</v>
      </c>
      <c r="AJ243" s="5">
        <f t="shared" si="60"/>
        <v>84000</v>
      </c>
      <c r="AK243" s="5">
        <f t="shared" si="61"/>
        <v>88800</v>
      </c>
      <c r="AL243" s="5">
        <f t="shared" ref="AL243:AM255" si="71">AK243+(AK243-AJ243)</f>
        <v>93600</v>
      </c>
      <c r="AM243" s="5">
        <f t="shared" si="71"/>
        <v>98400</v>
      </c>
    </row>
    <row r="244" spans="1:39" x14ac:dyDescent="0.35">
      <c r="A244" t="s">
        <v>609</v>
      </c>
      <c r="B244" t="s">
        <v>610</v>
      </c>
      <c r="C244" t="s">
        <v>110</v>
      </c>
      <c r="D244" s="5">
        <v>28500</v>
      </c>
      <c r="E244" s="5">
        <v>32600</v>
      </c>
      <c r="F244" s="5">
        <v>36650</v>
      </c>
      <c r="G244" s="5">
        <v>40700</v>
      </c>
      <c r="H244" s="5">
        <v>44000</v>
      </c>
      <c r="I244" s="5">
        <v>47250</v>
      </c>
      <c r="J244" s="5">
        <v>50500</v>
      </c>
      <c r="K244" s="5">
        <v>53750</v>
      </c>
      <c r="L244" s="5">
        <f t="shared" si="54"/>
        <v>56980</v>
      </c>
      <c r="M244" s="5">
        <f t="shared" si="55"/>
        <v>60236</v>
      </c>
      <c r="N244" s="5">
        <f t="shared" si="69"/>
        <v>63492</v>
      </c>
      <c r="O244" s="5">
        <f t="shared" si="69"/>
        <v>66748</v>
      </c>
      <c r="P244" s="5">
        <v>17100</v>
      </c>
      <c r="Q244" s="5">
        <v>20440</v>
      </c>
      <c r="R244" s="5">
        <v>25820</v>
      </c>
      <c r="S244" s="5">
        <v>31200</v>
      </c>
      <c r="T244" s="5">
        <v>36580</v>
      </c>
      <c r="U244" s="5">
        <v>41960</v>
      </c>
      <c r="V244" s="5">
        <v>47340</v>
      </c>
      <c r="W244" s="5">
        <v>52720</v>
      </c>
      <c r="X244" s="5">
        <f t="shared" si="57"/>
        <v>43680</v>
      </c>
      <c r="Y244" s="5">
        <f t="shared" si="58"/>
        <v>46176</v>
      </c>
      <c r="Z244" s="5">
        <f t="shared" si="70"/>
        <v>48672</v>
      </c>
      <c r="AA244" s="5">
        <f t="shared" si="70"/>
        <v>51168</v>
      </c>
      <c r="AB244" s="5">
        <v>45600</v>
      </c>
      <c r="AC244" s="5">
        <v>52100</v>
      </c>
      <c r="AD244" s="5">
        <v>58600</v>
      </c>
      <c r="AE244" s="5">
        <v>65100</v>
      </c>
      <c r="AF244" s="5">
        <v>70350</v>
      </c>
      <c r="AG244" s="5">
        <v>75550</v>
      </c>
      <c r="AH244" s="5">
        <v>80750</v>
      </c>
      <c r="AI244" s="5">
        <v>85950</v>
      </c>
      <c r="AJ244" s="5">
        <f t="shared" si="60"/>
        <v>91140</v>
      </c>
      <c r="AK244" s="5">
        <f t="shared" si="61"/>
        <v>96348</v>
      </c>
      <c r="AL244" s="5">
        <f t="shared" si="71"/>
        <v>101556</v>
      </c>
      <c r="AM244" s="5">
        <f t="shared" si="71"/>
        <v>106764</v>
      </c>
    </row>
    <row r="245" spans="1:39" x14ac:dyDescent="0.35">
      <c r="A245" t="s">
        <v>611</v>
      </c>
      <c r="B245" t="s">
        <v>612</v>
      </c>
      <c r="C245" t="s">
        <v>110</v>
      </c>
      <c r="D245" s="5">
        <v>26250</v>
      </c>
      <c r="E245" s="5">
        <v>30000</v>
      </c>
      <c r="F245" s="5">
        <v>33750</v>
      </c>
      <c r="G245" s="5">
        <v>37500</v>
      </c>
      <c r="H245" s="5">
        <v>40500</v>
      </c>
      <c r="I245" s="5">
        <v>43500</v>
      </c>
      <c r="J245" s="5">
        <v>46500</v>
      </c>
      <c r="K245" s="5">
        <v>49500</v>
      </c>
      <c r="L245" s="5">
        <f t="shared" si="54"/>
        <v>52500</v>
      </c>
      <c r="M245" s="5">
        <f t="shared" si="55"/>
        <v>55500</v>
      </c>
      <c r="N245" s="5">
        <f t="shared" si="69"/>
        <v>58500</v>
      </c>
      <c r="O245" s="5">
        <f t="shared" si="69"/>
        <v>61500</v>
      </c>
      <c r="P245" s="5">
        <v>15750</v>
      </c>
      <c r="Q245" s="5">
        <v>20440</v>
      </c>
      <c r="R245" s="5">
        <v>25820</v>
      </c>
      <c r="S245" s="5">
        <v>31200</v>
      </c>
      <c r="T245" s="5">
        <v>36580</v>
      </c>
      <c r="U245" s="5">
        <v>41960</v>
      </c>
      <c r="V245" s="5">
        <v>46500</v>
      </c>
      <c r="W245" s="5">
        <v>49500</v>
      </c>
      <c r="X245" s="5">
        <f t="shared" si="57"/>
        <v>43680</v>
      </c>
      <c r="Y245" s="5">
        <f t="shared" si="58"/>
        <v>46176</v>
      </c>
      <c r="Z245" s="5">
        <f t="shared" si="70"/>
        <v>48672</v>
      </c>
      <c r="AA245" s="5">
        <f t="shared" si="70"/>
        <v>51168</v>
      </c>
      <c r="AB245" s="5">
        <v>42000</v>
      </c>
      <c r="AC245" s="5">
        <v>48000</v>
      </c>
      <c r="AD245" s="5">
        <v>54000</v>
      </c>
      <c r="AE245" s="5">
        <v>60000</v>
      </c>
      <c r="AF245" s="5">
        <v>64800</v>
      </c>
      <c r="AG245" s="5">
        <v>69600</v>
      </c>
      <c r="AH245" s="5">
        <v>74400</v>
      </c>
      <c r="AI245" s="5">
        <v>79200</v>
      </c>
      <c r="AJ245" s="5">
        <f t="shared" si="60"/>
        <v>84000</v>
      </c>
      <c r="AK245" s="5">
        <f t="shared" si="61"/>
        <v>88800</v>
      </c>
      <c r="AL245" s="5">
        <f t="shared" si="71"/>
        <v>93600</v>
      </c>
      <c r="AM245" s="5">
        <f t="shared" si="71"/>
        <v>98400</v>
      </c>
    </row>
    <row r="246" spans="1:39" x14ac:dyDescent="0.35">
      <c r="A246" t="s">
        <v>613</v>
      </c>
      <c r="B246" t="s">
        <v>614</v>
      </c>
      <c r="C246" t="s">
        <v>175</v>
      </c>
      <c r="D246" s="5">
        <v>26250</v>
      </c>
      <c r="E246" s="5">
        <v>30000</v>
      </c>
      <c r="F246" s="5">
        <v>33750</v>
      </c>
      <c r="G246" s="5">
        <v>37500</v>
      </c>
      <c r="H246" s="5">
        <v>40500</v>
      </c>
      <c r="I246" s="5">
        <v>43500</v>
      </c>
      <c r="J246" s="5">
        <v>46500</v>
      </c>
      <c r="K246" s="5">
        <v>49500</v>
      </c>
      <c r="L246" s="5">
        <f t="shared" si="54"/>
        <v>52500</v>
      </c>
      <c r="M246" s="5">
        <f t="shared" si="55"/>
        <v>55500</v>
      </c>
      <c r="N246" s="5">
        <f t="shared" si="69"/>
        <v>58500</v>
      </c>
      <c r="O246" s="5">
        <f t="shared" si="69"/>
        <v>61500</v>
      </c>
      <c r="P246" s="5">
        <v>15750</v>
      </c>
      <c r="Q246" s="5">
        <v>20440</v>
      </c>
      <c r="R246" s="5">
        <v>25820</v>
      </c>
      <c r="S246" s="5">
        <v>31200</v>
      </c>
      <c r="T246" s="5">
        <v>36580</v>
      </c>
      <c r="U246" s="5">
        <v>41960</v>
      </c>
      <c r="V246" s="5">
        <v>46500</v>
      </c>
      <c r="W246" s="5">
        <v>49500</v>
      </c>
      <c r="X246" s="5">
        <f t="shared" si="57"/>
        <v>43680</v>
      </c>
      <c r="Y246" s="5">
        <f t="shared" si="58"/>
        <v>46176</v>
      </c>
      <c r="Z246" s="5">
        <f t="shared" si="70"/>
        <v>48672</v>
      </c>
      <c r="AA246" s="5">
        <f t="shared" si="70"/>
        <v>51168</v>
      </c>
      <c r="AB246" s="5">
        <v>42000</v>
      </c>
      <c r="AC246" s="5">
        <v>48000</v>
      </c>
      <c r="AD246" s="5">
        <v>54000</v>
      </c>
      <c r="AE246" s="5">
        <v>60000</v>
      </c>
      <c r="AF246" s="5">
        <v>64800</v>
      </c>
      <c r="AG246" s="5">
        <v>69600</v>
      </c>
      <c r="AH246" s="5">
        <v>74400</v>
      </c>
      <c r="AI246" s="5">
        <v>79200</v>
      </c>
      <c r="AJ246" s="5">
        <f t="shared" si="60"/>
        <v>84000</v>
      </c>
      <c r="AK246" s="5">
        <f t="shared" si="61"/>
        <v>88800</v>
      </c>
      <c r="AL246" s="5">
        <f t="shared" si="71"/>
        <v>93600</v>
      </c>
      <c r="AM246" s="5">
        <f t="shared" si="71"/>
        <v>98400</v>
      </c>
    </row>
    <row r="247" spans="1:39" x14ac:dyDescent="0.35">
      <c r="A247" t="s">
        <v>615</v>
      </c>
      <c r="B247" t="s">
        <v>616</v>
      </c>
      <c r="C247" t="s">
        <v>127</v>
      </c>
      <c r="D247" s="5">
        <v>44100</v>
      </c>
      <c r="E247" s="5">
        <v>50400</v>
      </c>
      <c r="F247" s="5">
        <v>56700</v>
      </c>
      <c r="G247" s="5">
        <v>63000</v>
      </c>
      <c r="H247" s="5">
        <v>68050</v>
      </c>
      <c r="I247" s="5">
        <v>73100</v>
      </c>
      <c r="J247" s="5">
        <v>78150</v>
      </c>
      <c r="K247" s="5">
        <v>83200</v>
      </c>
      <c r="L247" s="5">
        <f t="shared" si="54"/>
        <v>88200</v>
      </c>
      <c r="M247" s="5">
        <f t="shared" si="55"/>
        <v>93240</v>
      </c>
      <c r="N247" s="5">
        <f t="shared" si="69"/>
        <v>98280</v>
      </c>
      <c r="O247" s="5">
        <f t="shared" si="69"/>
        <v>103320</v>
      </c>
      <c r="P247" s="5">
        <v>26500</v>
      </c>
      <c r="Q247" s="5">
        <v>30250</v>
      </c>
      <c r="R247" s="5">
        <v>34050</v>
      </c>
      <c r="S247" s="5">
        <v>37800</v>
      </c>
      <c r="T247" s="5">
        <v>40850</v>
      </c>
      <c r="U247" s="5">
        <v>43850</v>
      </c>
      <c r="V247" s="5">
        <v>47340</v>
      </c>
      <c r="W247" s="5">
        <v>52720</v>
      </c>
      <c r="X247" s="5">
        <f t="shared" si="57"/>
        <v>52920</v>
      </c>
      <c r="Y247" s="5">
        <f t="shared" si="58"/>
        <v>55944</v>
      </c>
      <c r="Z247" s="5">
        <f t="shared" si="70"/>
        <v>58968</v>
      </c>
      <c r="AA247" s="5">
        <f t="shared" si="70"/>
        <v>61992</v>
      </c>
      <c r="AB247" s="5">
        <v>68500</v>
      </c>
      <c r="AC247" s="5">
        <v>78250</v>
      </c>
      <c r="AD247" s="5">
        <v>88050</v>
      </c>
      <c r="AE247" s="5">
        <v>97800</v>
      </c>
      <c r="AF247" s="5">
        <v>105650</v>
      </c>
      <c r="AG247" s="5">
        <v>113450</v>
      </c>
      <c r="AH247" s="5">
        <v>121300</v>
      </c>
      <c r="AI247" s="5">
        <v>129100</v>
      </c>
      <c r="AJ247" s="5">
        <f t="shared" si="60"/>
        <v>136920</v>
      </c>
      <c r="AK247" s="5">
        <f t="shared" si="61"/>
        <v>144744</v>
      </c>
      <c r="AL247" s="5">
        <f t="shared" si="71"/>
        <v>152568</v>
      </c>
      <c r="AM247" s="5">
        <f t="shared" si="71"/>
        <v>160392</v>
      </c>
    </row>
    <row r="248" spans="1:39" x14ac:dyDescent="0.35">
      <c r="A248" t="s">
        <v>617</v>
      </c>
      <c r="B248" t="s">
        <v>618</v>
      </c>
      <c r="C248" t="s">
        <v>116</v>
      </c>
      <c r="D248" s="5">
        <v>31000</v>
      </c>
      <c r="E248" s="5">
        <v>35400</v>
      </c>
      <c r="F248" s="5">
        <v>39850</v>
      </c>
      <c r="G248" s="5">
        <v>44250</v>
      </c>
      <c r="H248" s="5">
        <v>47800</v>
      </c>
      <c r="I248" s="5">
        <v>51350</v>
      </c>
      <c r="J248" s="5">
        <v>54900</v>
      </c>
      <c r="K248" s="5">
        <v>58450</v>
      </c>
      <c r="L248" s="5">
        <f t="shared" si="54"/>
        <v>61949.999999999993</v>
      </c>
      <c r="M248" s="5">
        <f t="shared" si="55"/>
        <v>65490</v>
      </c>
      <c r="N248" s="5">
        <f t="shared" si="69"/>
        <v>69030</v>
      </c>
      <c r="O248" s="5">
        <f t="shared" si="69"/>
        <v>72570</v>
      </c>
      <c r="P248" s="5">
        <v>18600</v>
      </c>
      <c r="Q248" s="5">
        <v>21250</v>
      </c>
      <c r="R248" s="5">
        <v>25820</v>
      </c>
      <c r="S248" s="5">
        <v>31200</v>
      </c>
      <c r="T248" s="5">
        <v>36580</v>
      </c>
      <c r="U248" s="5">
        <v>41960</v>
      </c>
      <c r="V248" s="5">
        <v>47340</v>
      </c>
      <c r="W248" s="5">
        <v>52720</v>
      </c>
      <c r="X248" s="5">
        <f t="shared" si="57"/>
        <v>43680</v>
      </c>
      <c r="Y248" s="5">
        <f t="shared" si="58"/>
        <v>46176</v>
      </c>
      <c r="Z248" s="5">
        <f t="shared" si="70"/>
        <v>48672</v>
      </c>
      <c r="AA248" s="5">
        <f t="shared" si="70"/>
        <v>51168</v>
      </c>
      <c r="AB248" s="5">
        <v>49600</v>
      </c>
      <c r="AC248" s="5">
        <v>56650</v>
      </c>
      <c r="AD248" s="5">
        <v>63750</v>
      </c>
      <c r="AE248" s="5">
        <v>70800</v>
      </c>
      <c r="AF248" s="5">
        <v>76500</v>
      </c>
      <c r="AG248" s="5">
        <v>82150</v>
      </c>
      <c r="AH248" s="5">
        <v>87800</v>
      </c>
      <c r="AI248" s="5">
        <v>93500</v>
      </c>
      <c r="AJ248" s="5">
        <f t="shared" si="60"/>
        <v>99120</v>
      </c>
      <c r="AK248" s="5">
        <f t="shared" si="61"/>
        <v>104784</v>
      </c>
      <c r="AL248" s="5">
        <f t="shared" si="71"/>
        <v>110448</v>
      </c>
      <c r="AM248" s="5">
        <f t="shared" si="71"/>
        <v>116112</v>
      </c>
    </row>
    <row r="249" spans="1:39" x14ac:dyDescent="0.35">
      <c r="A249" t="s">
        <v>619</v>
      </c>
      <c r="B249" t="s">
        <v>620</v>
      </c>
      <c r="C249" t="s">
        <v>101</v>
      </c>
      <c r="D249" s="5">
        <v>28500</v>
      </c>
      <c r="E249" s="5">
        <v>32600</v>
      </c>
      <c r="F249" s="5">
        <v>36650</v>
      </c>
      <c r="G249" s="5">
        <v>40750</v>
      </c>
      <c r="H249" s="5">
        <v>44050</v>
      </c>
      <c r="I249" s="5">
        <v>47300</v>
      </c>
      <c r="J249" s="5">
        <v>50500</v>
      </c>
      <c r="K249" s="5">
        <v>53800</v>
      </c>
      <c r="L249" s="5">
        <f t="shared" si="54"/>
        <v>57050</v>
      </c>
      <c r="M249" s="5">
        <f t="shared" si="55"/>
        <v>60310</v>
      </c>
      <c r="N249" s="5">
        <f t="shared" si="69"/>
        <v>63570</v>
      </c>
      <c r="O249" s="5">
        <f t="shared" si="69"/>
        <v>66830</v>
      </c>
      <c r="P249" s="5">
        <v>17150</v>
      </c>
      <c r="Q249" s="5">
        <v>20440</v>
      </c>
      <c r="R249" s="5">
        <v>25820</v>
      </c>
      <c r="S249" s="5">
        <v>31200</v>
      </c>
      <c r="T249" s="5">
        <v>36580</v>
      </c>
      <c r="U249" s="5">
        <v>41960</v>
      </c>
      <c r="V249" s="5">
        <v>47340</v>
      </c>
      <c r="W249" s="5">
        <v>52720</v>
      </c>
      <c r="X249" s="5">
        <f t="shared" si="57"/>
        <v>43680</v>
      </c>
      <c r="Y249" s="5">
        <f t="shared" si="58"/>
        <v>46176</v>
      </c>
      <c r="Z249" s="5">
        <f t="shared" si="70"/>
        <v>48672</v>
      </c>
      <c r="AA249" s="5">
        <f t="shared" si="70"/>
        <v>51168</v>
      </c>
      <c r="AB249" s="5">
        <v>45650</v>
      </c>
      <c r="AC249" s="5">
        <v>52150</v>
      </c>
      <c r="AD249" s="5">
        <v>58700</v>
      </c>
      <c r="AE249" s="5">
        <v>65200</v>
      </c>
      <c r="AF249" s="5">
        <v>70450</v>
      </c>
      <c r="AG249" s="5">
        <v>75650</v>
      </c>
      <c r="AH249" s="5">
        <v>80850</v>
      </c>
      <c r="AI249" s="5">
        <v>86100</v>
      </c>
      <c r="AJ249" s="5">
        <f t="shared" si="60"/>
        <v>91280</v>
      </c>
      <c r="AK249" s="5">
        <f t="shared" si="61"/>
        <v>96496</v>
      </c>
      <c r="AL249" s="5">
        <f t="shared" si="71"/>
        <v>101712</v>
      </c>
      <c r="AM249" s="5">
        <f t="shared" si="71"/>
        <v>106928</v>
      </c>
    </row>
    <row r="250" spans="1:39" x14ac:dyDescent="0.35">
      <c r="A250" t="s">
        <v>621</v>
      </c>
      <c r="B250" t="s">
        <v>622</v>
      </c>
      <c r="C250" t="s">
        <v>201</v>
      </c>
      <c r="D250" s="5">
        <v>33850</v>
      </c>
      <c r="E250" s="5">
        <v>38700</v>
      </c>
      <c r="F250" s="5">
        <v>43550</v>
      </c>
      <c r="G250" s="5">
        <v>48400</v>
      </c>
      <c r="H250" s="5">
        <v>52300</v>
      </c>
      <c r="I250" s="5">
        <v>56150</v>
      </c>
      <c r="J250" s="5">
        <v>60050</v>
      </c>
      <c r="K250" s="5">
        <v>63900</v>
      </c>
      <c r="L250" s="5">
        <f t="shared" si="54"/>
        <v>67760</v>
      </c>
      <c r="M250" s="5">
        <f t="shared" si="55"/>
        <v>71632</v>
      </c>
      <c r="N250" s="5">
        <f t="shared" si="69"/>
        <v>75504</v>
      </c>
      <c r="O250" s="5">
        <f t="shared" si="69"/>
        <v>79376</v>
      </c>
      <c r="P250" s="5">
        <v>20350</v>
      </c>
      <c r="Q250" s="5">
        <v>23250</v>
      </c>
      <c r="R250" s="5">
        <v>26150</v>
      </c>
      <c r="S250" s="5">
        <v>31200</v>
      </c>
      <c r="T250" s="5">
        <v>36580</v>
      </c>
      <c r="U250" s="5">
        <v>41960</v>
      </c>
      <c r="V250" s="5">
        <v>47340</v>
      </c>
      <c r="W250" s="5">
        <v>52720</v>
      </c>
      <c r="X250" s="5">
        <f t="shared" si="57"/>
        <v>43680</v>
      </c>
      <c r="Y250" s="5">
        <f t="shared" si="58"/>
        <v>46176</v>
      </c>
      <c r="Z250" s="5">
        <f t="shared" si="70"/>
        <v>48672</v>
      </c>
      <c r="AA250" s="5">
        <f t="shared" si="70"/>
        <v>51168</v>
      </c>
      <c r="AB250" s="5">
        <v>54200</v>
      </c>
      <c r="AC250" s="5">
        <v>61950</v>
      </c>
      <c r="AD250" s="5">
        <v>69700</v>
      </c>
      <c r="AE250" s="5">
        <v>77400</v>
      </c>
      <c r="AF250" s="5">
        <v>83600</v>
      </c>
      <c r="AG250" s="5">
        <v>89800</v>
      </c>
      <c r="AH250" s="5">
        <v>96000</v>
      </c>
      <c r="AI250" s="5">
        <v>102200</v>
      </c>
      <c r="AJ250" s="5">
        <f t="shared" si="60"/>
        <v>108360</v>
      </c>
      <c r="AK250" s="5">
        <f t="shared" si="61"/>
        <v>114552</v>
      </c>
      <c r="AL250" s="5">
        <f t="shared" si="71"/>
        <v>120744</v>
      </c>
      <c r="AM250" s="5">
        <f t="shared" si="71"/>
        <v>126936</v>
      </c>
    </row>
    <row r="251" spans="1:39" x14ac:dyDescent="0.35">
      <c r="A251" t="s">
        <v>623</v>
      </c>
      <c r="B251" t="s">
        <v>624</v>
      </c>
      <c r="C251" t="s">
        <v>98</v>
      </c>
      <c r="D251" s="5">
        <v>28000</v>
      </c>
      <c r="E251" s="5">
        <v>32000</v>
      </c>
      <c r="F251" s="5">
        <v>36000</v>
      </c>
      <c r="G251" s="5">
        <v>40000</v>
      </c>
      <c r="H251" s="5">
        <v>43200</v>
      </c>
      <c r="I251" s="5">
        <v>46400</v>
      </c>
      <c r="J251" s="5">
        <v>49600</v>
      </c>
      <c r="K251" s="5">
        <v>52800</v>
      </c>
      <c r="L251" s="5">
        <f t="shared" si="54"/>
        <v>56000</v>
      </c>
      <c r="M251" s="5">
        <f t="shared" si="55"/>
        <v>59200</v>
      </c>
      <c r="N251" s="5">
        <f t="shared" si="69"/>
        <v>62400</v>
      </c>
      <c r="O251" s="5">
        <f t="shared" si="69"/>
        <v>65600</v>
      </c>
      <c r="P251" s="5">
        <v>16800</v>
      </c>
      <c r="Q251" s="5">
        <v>20440</v>
      </c>
      <c r="R251" s="5">
        <v>25820</v>
      </c>
      <c r="S251" s="5">
        <v>31200</v>
      </c>
      <c r="T251" s="5">
        <v>36580</v>
      </c>
      <c r="U251" s="5">
        <v>41960</v>
      </c>
      <c r="V251" s="5">
        <v>47340</v>
      </c>
      <c r="W251" s="5">
        <v>52720</v>
      </c>
      <c r="X251" s="5">
        <f t="shared" si="57"/>
        <v>43680</v>
      </c>
      <c r="Y251" s="5">
        <f t="shared" si="58"/>
        <v>46176</v>
      </c>
      <c r="Z251" s="5">
        <f t="shared" si="70"/>
        <v>48672</v>
      </c>
      <c r="AA251" s="5">
        <f t="shared" si="70"/>
        <v>51168</v>
      </c>
      <c r="AB251" s="5">
        <v>44800</v>
      </c>
      <c r="AC251" s="5">
        <v>51200</v>
      </c>
      <c r="AD251" s="5">
        <v>57600</v>
      </c>
      <c r="AE251" s="5">
        <v>64000</v>
      </c>
      <c r="AF251" s="5">
        <v>69150</v>
      </c>
      <c r="AG251" s="5">
        <v>74250</v>
      </c>
      <c r="AH251" s="5">
        <v>79400</v>
      </c>
      <c r="AI251" s="5">
        <v>84500</v>
      </c>
      <c r="AJ251" s="5">
        <f t="shared" si="60"/>
        <v>89600</v>
      </c>
      <c r="AK251" s="5">
        <f t="shared" si="61"/>
        <v>94720</v>
      </c>
      <c r="AL251" s="5">
        <f t="shared" si="71"/>
        <v>99840</v>
      </c>
      <c r="AM251" s="5">
        <f t="shared" si="71"/>
        <v>104960</v>
      </c>
    </row>
    <row r="252" spans="1:39" x14ac:dyDescent="0.35">
      <c r="A252" t="s">
        <v>625</v>
      </c>
      <c r="B252" t="s">
        <v>626</v>
      </c>
      <c r="C252" t="s">
        <v>122</v>
      </c>
      <c r="D252" s="5">
        <v>32100</v>
      </c>
      <c r="E252" s="5">
        <v>36700</v>
      </c>
      <c r="F252" s="5">
        <v>41300</v>
      </c>
      <c r="G252" s="5">
        <v>45850</v>
      </c>
      <c r="H252" s="5">
        <v>49550</v>
      </c>
      <c r="I252" s="5">
        <v>53200</v>
      </c>
      <c r="J252" s="5">
        <v>56900</v>
      </c>
      <c r="K252" s="5">
        <v>60550</v>
      </c>
      <c r="L252" s="5">
        <f t="shared" si="54"/>
        <v>64189.999999999993</v>
      </c>
      <c r="M252" s="5">
        <f t="shared" si="55"/>
        <v>67858</v>
      </c>
      <c r="N252" s="5">
        <f t="shared" si="69"/>
        <v>71526</v>
      </c>
      <c r="O252" s="5">
        <f t="shared" si="69"/>
        <v>75194</v>
      </c>
      <c r="P252" s="5">
        <v>19250</v>
      </c>
      <c r="Q252" s="5">
        <v>22000</v>
      </c>
      <c r="R252" s="5">
        <v>25820</v>
      </c>
      <c r="S252" s="5">
        <v>31200</v>
      </c>
      <c r="T252" s="5">
        <v>36580</v>
      </c>
      <c r="U252" s="5">
        <v>41960</v>
      </c>
      <c r="V252" s="5">
        <v>47340</v>
      </c>
      <c r="W252" s="5">
        <v>52720</v>
      </c>
      <c r="X252" s="5">
        <f t="shared" si="57"/>
        <v>43680</v>
      </c>
      <c r="Y252" s="5">
        <f t="shared" si="58"/>
        <v>46176</v>
      </c>
      <c r="Z252" s="5">
        <f t="shared" si="70"/>
        <v>48672</v>
      </c>
      <c r="AA252" s="5">
        <f t="shared" si="70"/>
        <v>51168</v>
      </c>
      <c r="AB252" s="5">
        <v>51350</v>
      </c>
      <c r="AC252" s="5">
        <v>58700</v>
      </c>
      <c r="AD252" s="5">
        <v>66050</v>
      </c>
      <c r="AE252" s="5">
        <v>73350</v>
      </c>
      <c r="AF252" s="5">
        <v>79250</v>
      </c>
      <c r="AG252" s="5">
        <v>85100</v>
      </c>
      <c r="AH252" s="5">
        <v>91000</v>
      </c>
      <c r="AI252" s="5">
        <v>96850</v>
      </c>
      <c r="AJ252" s="5">
        <f t="shared" si="60"/>
        <v>102690</v>
      </c>
      <c r="AK252" s="5">
        <f t="shared" si="61"/>
        <v>108558</v>
      </c>
      <c r="AL252" s="5">
        <f t="shared" si="71"/>
        <v>114426</v>
      </c>
      <c r="AM252" s="5">
        <f t="shared" si="71"/>
        <v>120294</v>
      </c>
    </row>
    <row r="253" spans="1:39" x14ac:dyDescent="0.35">
      <c r="A253" t="s">
        <v>627</v>
      </c>
      <c r="B253" t="s">
        <v>628</v>
      </c>
      <c r="C253" t="s">
        <v>317</v>
      </c>
      <c r="D253" s="5">
        <v>28300</v>
      </c>
      <c r="E253" s="5">
        <v>32300</v>
      </c>
      <c r="F253" s="5">
        <v>36400</v>
      </c>
      <c r="G253" s="5">
        <v>40400</v>
      </c>
      <c r="H253" s="5">
        <v>43650</v>
      </c>
      <c r="I253" s="5">
        <v>46900</v>
      </c>
      <c r="J253" s="5">
        <v>50100</v>
      </c>
      <c r="K253" s="5">
        <v>53350</v>
      </c>
      <c r="L253" s="5">
        <f t="shared" si="54"/>
        <v>56560</v>
      </c>
      <c r="M253" s="5">
        <f t="shared" si="55"/>
        <v>59792</v>
      </c>
      <c r="N253" s="5">
        <f t="shared" si="69"/>
        <v>63024</v>
      </c>
      <c r="O253" s="5">
        <f t="shared" si="69"/>
        <v>66256</v>
      </c>
      <c r="P253" s="5">
        <v>17000</v>
      </c>
      <c r="Q253" s="5">
        <v>20440</v>
      </c>
      <c r="R253" s="5">
        <v>25820</v>
      </c>
      <c r="S253" s="5">
        <v>31200</v>
      </c>
      <c r="T253" s="5">
        <v>36580</v>
      </c>
      <c r="U253" s="5">
        <v>41960</v>
      </c>
      <c r="V253" s="5">
        <v>47340</v>
      </c>
      <c r="W253" s="5">
        <v>52720</v>
      </c>
      <c r="X253" s="5">
        <f t="shared" si="57"/>
        <v>43680</v>
      </c>
      <c r="Y253" s="5">
        <f t="shared" si="58"/>
        <v>46176</v>
      </c>
      <c r="Z253" s="5">
        <f t="shared" si="70"/>
        <v>48672</v>
      </c>
      <c r="AA253" s="5">
        <f t="shared" si="70"/>
        <v>51168</v>
      </c>
      <c r="AB253" s="5">
        <v>45250</v>
      </c>
      <c r="AC253" s="5">
        <v>51700</v>
      </c>
      <c r="AD253" s="5">
        <v>58150</v>
      </c>
      <c r="AE253" s="5">
        <v>64600</v>
      </c>
      <c r="AF253" s="5">
        <v>69750</v>
      </c>
      <c r="AG253" s="5">
        <v>74950</v>
      </c>
      <c r="AH253" s="5">
        <v>80100</v>
      </c>
      <c r="AI253" s="5">
        <v>85300</v>
      </c>
      <c r="AJ253" s="5">
        <f t="shared" si="60"/>
        <v>90440</v>
      </c>
      <c r="AK253" s="5">
        <f t="shared" si="61"/>
        <v>95608</v>
      </c>
      <c r="AL253" s="5">
        <f t="shared" si="71"/>
        <v>100776</v>
      </c>
      <c r="AM253" s="5">
        <f t="shared" si="71"/>
        <v>105944</v>
      </c>
    </row>
    <row r="254" spans="1:39" x14ac:dyDescent="0.35">
      <c r="A254" t="s">
        <v>629</v>
      </c>
      <c r="B254" t="s">
        <v>630</v>
      </c>
      <c r="C254" t="s">
        <v>369</v>
      </c>
      <c r="D254" s="5">
        <v>26250</v>
      </c>
      <c r="E254" s="5">
        <v>30000</v>
      </c>
      <c r="F254" s="5">
        <v>33750</v>
      </c>
      <c r="G254" s="5">
        <v>37500</v>
      </c>
      <c r="H254" s="5">
        <v>40500</v>
      </c>
      <c r="I254" s="5">
        <v>43500</v>
      </c>
      <c r="J254" s="5">
        <v>46500</v>
      </c>
      <c r="K254" s="5">
        <v>49500</v>
      </c>
      <c r="L254" s="5">
        <f t="shared" si="54"/>
        <v>52500</v>
      </c>
      <c r="M254" s="5">
        <f t="shared" si="55"/>
        <v>55500</v>
      </c>
      <c r="N254" s="5">
        <f t="shared" si="69"/>
        <v>58500</v>
      </c>
      <c r="O254" s="5">
        <f t="shared" si="69"/>
        <v>61500</v>
      </c>
      <c r="P254" s="5">
        <v>15750</v>
      </c>
      <c r="Q254" s="5">
        <v>20440</v>
      </c>
      <c r="R254" s="5">
        <v>25820</v>
      </c>
      <c r="S254" s="5">
        <v>31200</v>
      </c>
      <c r="T254" s="5">
        <v>36580</v>
      </c>
      <c r="U254" s="5">
        <v>41960</v>
      </c>
      <c r="V254" s="5">
        <v>46500</v>
      </c>
      <c r="W254" s="5">
        <v>49500</v>
      </c>
      <c r="X254" s="5">
        <f t="shared" si="57"/>
        <v>43680</v>
      </c>
      <c r="Y254" s="5">
        <f t="shared" si="58"/>
        <v>46176</v>
      </c>
      <c r="Z254" s="5">
        <f t="shared" si="70"/>
        <v>48672</v>
      </c>
      <c r="AA254" s="5">
        <f t="shared" si="70"/>
        <v>51168</v>
      </c>
      <c r="AB254" s="5">
        <v>42000</v>
      </c>
      <c r="AC254" s="5">
        <v>48000</v>
      </c>
      <c r="AD254" s="5">
        <v>54000</v>
      </c>
      <c r="AE254" s="5">
        <v>60000</v>
      </c>
      <c r="AF254" s="5">
        <v>64800</v>
      </c>
      <c r="AG254" s="5">
        <v>69600</v>
      </c>
      <c r="AH254" s="5">
        <v>74400</v>
      </c>
      <c r="AI254" s="5">
        <v>79200</v>
      </c>
      <c r="AJ254" s="5">
        <f t="shared" si="60"/>
        <v>84000</v>
      </c>
      <c r="AK254" s="5">
        <f t="shared" si="61"/>
        <v>88800</v>
      </c>
      <c r="AL254" s="5">
        <f t="shared" si="71"/>
        <v>93600</v>
      </c>
      <c r="AM254" s="5">
        <f t="shared" si="71"/>
        <v>98400</v>
      </c>
    </row>
    <row r="255" spans="1:39" x14ac:dyDescent="0.35">
      <c r="A255" t="s">
        <v>631</v>
      </c>
      <c r="B255" t="s">
        <v>632</v>
      </c>
      <c r="C255" t="s">
        <v>246</v>
      </c>
      <c r="D255" s="5">
        <v>26250</v>
      </c>
      <c r="E255" s="5">
        <v>30000</v>
      </c>
      <c r="F255" s="5">
        <v>33750</v>
      </c>
      <c r="G255" s="5">
        <v>37500</v>
      </c>
      <c r="H255" s="5">
        <v>40500</v>
      </c>
      <c r="I255" s="5">
        <v>43500</v>
      </c>
      <c r="J255" s="5">
        <v>46500</v>
      </c>
      <c r="K255" s="5">
        <v>49500</v>
      </c>
      <c r="L255" s="5">
        <f t="shared" si="54"/>
        <v>52500</v>
      </c>
      <c r="M255" s="5">
        <f t="shared" si="55"/>
        <v>55500</v>
      </c>
      <c r="N255" s="5">
        <f t="shared" si="69"/>
        <v>58500</v>
      </c>
      <c r="O255" s="5">
        <f t="shared" si="69"/>
        <v>61500</v>
      </c>
      <c r="P255" s="5">
        <v>15750</v>
      </c>
      <c r="Q255" s="5">
        <v>20440</v>
      </c>
      <c r="R255" s="5">
        <v>25820</v>
      </c>
      <c r="S255" s="5">
        <v>31200</v>
      </c>
      <c r="T255" s="5">
        <v>36580</v>
      </c>
      <c r="U255" s="5">
        <v>41960</v>
      </c>
      <c r="V255" s="5">
        <v>46500</v>
      </c>
      <c r="W255" s="5">
        <v>49500</v>
      </c>
      <c r="X255" s="5">
        <f t="shared" si="57"/>
        <v>43680</v>
      </c>
      <c r="Y255" s="5">
        <f t="shared" si="58"/>
        <v>46176</v>
      </c>
      <c r="Z255" s="5">
        <f t="shared" si="70"/>
        <v>48672</v>
      </c>
      <c r="AA255" s="5">
        <f t="shared" si="70"/>
        <v>51168</v>
      </c>
      <c r="AB255" s="5">
        <v>42000</v>
      </c>
      <c r="AC255" s="5">
        <v>48000</v>
      </c>
      <c r="AD255" s="5">
        <v>54000</v>
      </c>
      <c r="AE255" s="5">
        <v>60000</v>
      </c>
      <c r="AF255" s="5">
        <v>64800</v>
      </c>
      <c r="AG255" s="5">
        <v>69600</v>
      </c>
      <c r="AH255" s="5">
        <v>74400</v>
      </c>
      <c r="AI255" s="5">
        <v>79200</v>
      </c>
      <c r="AJ255" s="5">
        <f t="shared" si="60"/>
        <v>84000</v>
      </c>
      <c r="AK255" s="5">
        <f t="shared" si="61"/>
        <v>88800</v>
      </c>
      <c r="AL255" s="5">
        <f t="shared" si="71"/>
        <v>93600</v>
      </c>
      <c r="AM255" s="5">
        <f t="shared" si="71"/>
        <v>98400</v>
      </c>
    </row>
  </sheetData>
  <conditionalFormatting sqref="P1:P1048576">
    <cfRule type="cellIs" dxfId="0" priority="1" operator="lessThan">
      <formula>12060</formula>
    </cfRule>
  </conditionalFormatting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8"/>
  <sheetViews>
    <sheetView workbookViewId="0">
      <selection activeCell="C26" sqref="C26"/>
    </sheetView>
  </sheetViews>
  <sheetFormatPr defaultRowHeight="14.5" x14ac:dyDescent="0.35"/>
  <cols>
    <col min="2" max="2" width="13.1796875" bestFit="1" customWidth="1"/>
  </cols>
  <sheetData>
    <row r="1" spans="1:14" x14ac:dyDescent="0.35">
      <c r="A1" t="s">
        <v>633</v>
      </c>
      <c r="B1" t="s">
        <v>634</v>
      </c>
    </row>
    <row r="2" spans="1:14" x14ac:dyDescent="0.35">
      <c r="A2">
        <v>1</v>
      </c>
      <c r="B2" s="2">
        <v>14580</v>
      </c>
    </row>
    <row r="3" spans="1:14" x14ac:dyDescent="0.35">
      <c r="A3">
        <v>2</v>
      </c>
      <c r="B3" s="2">
        <v>19720</v>
      </c>
    </row>
    <row r="4" spans="1:14" x14ac:dyDescent="0.35">
      <c r="A4">
        <v>3</v>
      </c>
      <c r="B4" s="2">
        <v>24860</v>
      </c>
    </row>
    <row r="5" spans="1:14" x14ac:dyDescent="0.35">
      <c r="A5">
        <v>4</v>
      </c>
      <c r="B5" s="2">
        <v>30000</v>
      </c>
    </row>
    <row r="6" spans="1:14" x14ac:dyDescent="0.35">
      <c r="A6">
        <v>5</v>
      </c>
      <c r="B6" s="2">
        <v>35140</v>
      </c>
    </row>
    <row r="7" spans="1:14" x14ac:dyDescent="0.35">
      <c r="A7">
        <v>6</v>
      </c>
      <c r="B7" s="2">
        <v>40280</v>
      </c>
    </row>
    <row r="8" spans="1:14" x14ac:dyDescent="0.35">
      <c r="A8">
        <v>7</v>
      </c>
      <c r="B8" s="2">
        <v>45420</v>
      </c>
    </row>
    <row r="9" spans="1:14" x14ac:dyDescent="0.35">
      <c r="A9">
        <v>8</v>
      </c>
      <c r="B9" s="2">
        <v>50560</v>
      </c>
      <c r="C9" s="3">
        <v>4720</v>
      </c>
    </row>
    <row r="10" spans="1:14" x14ac:dyDescent="0.35">
      <c r="A10">
        <v>9</v>
      </c>
      <c r="B10" s="2">
        <f>B9+C9</f>
        <v>55280</v>
      </c>
      <c r="C10" t="s">
        <v>635</v>
      </c>
    </row>
    <row r="11" spans="1:14" x14ac:dyDescent="0.35">
      <c r="A11">
        <v>10</v>
      </c>
      <c r="B11" s="2">
        <f>B10+C9</f>
        <v>60000</v>
      </c>
    </row>
    <row r="12" spans="1:14" x14ac:dyDescent="0.35">
      <c r="A12">
        <v>11</v>
      </c>
      <c r="B12" s="2">
        <f>B11+C9</f>
        <v>64720</v>
      </c>
    </row>
    <row r="13" spans="1:14" x14ac:dyDescent="0.35">
      <c r="A13">
        <v>12</v>
      </c>
      <c r="B13" s="2">
        <f>B12+C9</f>
        <v>69440</v>
      </c>
    </row>
    <row r="15" spans="1:14" x14ac:dyDescent="0.35">
      <c r="A15" s="97" t="s">
        <v>636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</row>
    <row r="16" spans="1:14" x14ac:dyDescent="0.35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x14ac:dyDescent="0.35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</row>
    <row r="18" spans="1:14" x14ac:dyDescent="0.35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</row>
  </sheetData>
  <mergeCells count="1">
    <mergeCell ref="A15:N18"/>
  </mergeCells>
  <pageMargins left="0.7" right="0.7" top="0.75" bottom="0.75" header="0.3" footer="0.3"/>
  <pageSetup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34E212C14064C8C7F699DB953F7E1" ma:contentTypeVersion="16" ma:contentTypeDescription="Create a new document." ma:contentTypeScope="" ma:versionID="f52d157ec2a33b5e7651d0d30fb2f5e3">
  <xsd:schema xmlns:xsd="http://www.w3.org/2001/XMLSchema" xmlns:xs="http://www.w3.org/2001/XMLSchema" xmlns:p="http://schemas.microsoft.com/office/2006/metadata/properties" xmlns:ns2="99148a8e-7a1d-4bf9-aa15-e544fff0586d" xmlns:ns3="b99519d0-d14d-4a3a-a1b8-5327f8c85394" targetNamespace="http://schemas.microsoft.com/office/2006/metadata/properties" ma:root="true" ma:fieldsID="c9fa69c58321b67f14a66ca9a8989962" ns2:_="" ns3:_="">
    <xsd:import namespace="99148a8e-7a1d-4bf9-aa15-e544fff0586d"/>
    <xsd:import namespace="b99519d0-d14d-4a3a-a1b8-5327f8c85394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48a8e-7a1d-4bf9-aa15-e544fff0586d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format="Dropdown" ma:internalName="Document_x0020_Type">
      <xsd:simpleType>
        <xsd:restriction base="dms:Choice">
          <xsd:enumeration value="Data"/>
          <xsd:enumeration value="SOPs"/>
          <xsd:enumeration value="Memo"/>
          <xsd:enumeration value="Action Plan Docs"/>
          <xsd:enumeration value="Resources"/>
          <xsd:enumeration value="Contacts"/>
          <xsd:enumeration value="Presentations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0ebc9f0-6ce8-497b-a5d7-aeb9493752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519d0-d14d-4a3a-a1b8-5327f8c85394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c75193d8-b24c-444f-93ad-0aaf25abb269}" ma:internalName="TaxCatchAll" ma:showField="CatchAllData" ma:web="b99519d0-d14d-4a3a-a1b8-5327f8c853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9148a8e-7a1d-4bf9-aa15-e544fff0586d">
      <Terms xmlns="http://schemas.microsoft.com/office/infopath/2007/PartnerControls"/>
    </lcf76f155ced4ddcb4097134ff3c332f>
    <TaxCatchAll xmlns="b99519d0-d14d-4a3a-a1b8-5327f8c85394" xsi:nil="true"/>
    <Document_x0020_Type xmlns="99148a8e-7a1d-4bf9-aa15-e544fff0586d" xsi:nil="true"/>
    <_dlc_DocId xmlns="b99519d0-d14d-4a3a-a1b8-5327f8c85394">WN7RVVYW3SMP-5332573-16440</_dlc_DocId>
    <_dlc_DocIdUrl xmlns="b99519d0-d14d-4a3a-a1b8-5327f8c85394">
      <Url>https://texasrebuilds.sharepoint.com/sites/cdr-policy-dev/_layouts/15/DocIdRedir.aspx?ID=WN7RVVYW3SMP-5332573-16440</Url>
      <Description>WN7RVVYW3SMP-5332573-16440</Description>
    </_dlc_DocIdUrl>
  </documentManagement>
</p:properties>
</file>

<file path=customXml/itemProps1.xml><?xml version="1.0" encoding="utf-8"?>
<ds:datastoreItem xmlns:ds="http://schemas.openxmlformats.org/officeDocument/2006/customXml" ds:itemID="{7F23720B-6E33-48CD-816F-3180BE55E4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36823A-0A66-4E24-B1DF-6A65B979146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78A2492-04E8-4EFA-8C8A-162234030C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148a8e-7a1d-4bf9-aa15-e544fff0586d"/>
    <ds:schemaRef ds:uri="b99519d0-d14d-4a3a-a1b8-5327f8c853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EC44AE1-023F-44BF-9D14-A83E4574514F}">
  <ds:schemaRefs>
    <ds:schemaRef ds:uri="http://schemas.microsoft.com/office/2006/metadata/properties"/>
    <ds:schemaRef ds:uri="http://schemas.microsoft.com/office/infopath/2007/PartnerControls"/>
    <ds:schemaRef ds:uri="99148a8e-7a1d-4bf9-aa15-e544fff0586d"/>
    <ds:schemaRef ds:uri="b99519d0-d14d-4a3a-a1b8-5327f8c8539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Survey Questionnaire</vt:lpstr>
      <vt:lpstr>LIMITS_COUNTYLEVEL</vt:lpstr>
      <vt:lpstr>Poverty Levels</vt:lpstr>
      <vt:lpstr>LIMITS_COUNTYLEVEL</vt:lpstr>
      <vt:lpstr>'Survey Questionnaire'!Print_Area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HUD User</dc:creator>
  <cp:keywords/>
  <dc:description/>
  <cp:lastModifiedBy>Michelle Esper-Martin</cp:lastModifiedBy>
  <cp:revision/>
  <dcterms:created xsi:type="dcterms:W3CDTF">2017-03-09T20:12:23Z</dcterms:created>
  <dcterms:modified xsi:type="dcterms:W3CDTF">2025-01-31T04:10:30Z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0x01010086F34E212C14064C8C7F699DB953F7E1</vt:lpwstr>
  </property>
  <property fmtid="{D5CDD505-2E9C-101B-9397-08002B2CF9AE}" pid="3" name="_dlc_DocIdItemGuid">
    <vt:lpwstr>dcce6a30-375b-4daa-9e2f-9391bdd2b291</vt:lpwstr>
  </property>
</Properties>
</file>